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más\Desktop\Agg_Bizottság\"/>
    </mc:Choice>
  </mc:AlternateContent>
  <xr:revisionPtr revIDLastSave="0" documentId="13_ncr:1_{6948CD81-1578-4295-8092-5B60D8DFB9A9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Elosztó_Aggregátor" sheetId="4" r:id="rId1"/>
    <sheet name="Felhasználói_adatok" sheetId="1" r:id="rId2"/>
    <sheet name="Beállítás" sheetId="2" r:id="rId3"/>
  </sheets>
  <externalReferences>
    <externalReference r:id="rId4"/>
  </externalReferences>
  <definedNames>
    <definedName name="lElosztók">INDIRECT("Beállítás!$B$" &amp; [1]Beállítás!$C$3 &amp; ":$B$" &amp; [1]Beállítás!$C$4)</definedName>
    <definedName name="lKereskedő">INDIRECT("Beállítás!$B$" &amp; [1]Beállítás!$G$3 &amp; ":$B$" &amp; [1]Beállítás!$G$4)</definedName>
    <definedName name="lMérlegkör">INDIRECT("Beállítás!$B$" &amp; [1]Beállítás!$F$3 &amp; ":$B$" &amp; [1]Beállítás!$F$4)</definedName>
    <definedName name="Státusz">INDIRECT("Beállítás!$B$" &amp; [1]Beállítás!$K$3 &amp; ":$B$" &amp; [1]Beállítás!$K$4)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9" i="1" l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8" i="1"/>
  <c r="C239" i="2"/>
  <c r="C234" i="2"/>
  <c r="C16" i="2"/>
  <c r="I3" i="2" l="1"/>
  <c r="H3" i="2"/>
  <c r="G3" i="2"/>
  <c r="F3" i="2"/>
  <c r="D5" i="4" s="1"/>
  <c r="E3" i="2"/>
  <c r="D3" i="2"/>
  <c r="C218" i="2" l="1"/>
  <c r="C211" i="2"/>
  <c r="AA57" i="1"/>
  <c r="Z57" i="1"/>
  <c r="X57" i="1"/>
  <c r="W57" i="1"/>
  <c r="AA56" i="1"/>
  <c r="Z56" i="1"/>
  <c r="X56" i="1"/>
  <c r="W56" i="1"/>
  <c r="AA55" i="1"/>
  <c r="Z55" i="1"/>
  <c r="X55" i="1"/>
  <c r="W55" i="1"/>
  <c r="AA54" i="1"/>
  <c r="Z54" i="1"/>
  <c r="X54" i="1"/>
  <c r="W54" i="1"/>
  <c r="AA53" i="1"/>
  <c r="Z53" i="1"/>
  <c r="X53" i="1"/>
  <c r="W53" i="1"/>
  <c r="AA52" i="1"/>
  <c r="Z52" i="1"/>
  <c r="X52" i="1"/>
  <c r="W52" i="1"/>
  <c r="AA51" i="1"/>
  <c r="Z51" i="1"/>
  <c r="X51" i="1"/>
  <c r="W51" i="1"/>
  <c r="AA50" i="1"/>
  <c r="Z50" i="1"/>
  <c r="X50" i="1"/>
  <c r="W50" i="1"/>
  <c r="AA49" i="1"/>
  <c r="Z49" i="1"/>
  <c r="X49" i="1"/>
  <c r="W49" i="1"/>
  <c r="AA48" i="1"/>
  <c r="Z48" i="1"/>
  <c r="X48" i="1"/>
  <c r="W48" i="1"/>
  <c r="AA47" i="1"/>
  <c r="Z47" i="1"/>
  <c r="X47" i="1"/>
  <c r="W47" i="1"/>
  <c r="AA46" i="1"/>
  <c r="Z46" i="1"/>
  <c r="X46" i="1"/>
  <c r="W46" i="1"/>
  <c r="AA45" i="1"/>
  <c r="Z45" i="1"/>
  <c r="X45" i="1"/>
  <c r="W45" i="1"/>
  <c r="AA44" i="1"/>
  <c r="Z44" i="1"/>
  <c r="X44" i="1"/>
  <c r="W44" i="1"/>
  <c r="AA43" i="1"/>
  <c r="Z43" i="1"/>
  <c r="X43" i="1"/>
  <c r="W43" i="1"/>
  <c r="AA42" i="1"/>
  <c r="Z42" i="1"/>
  <c r="X42" i="1"/>
  <c r="W42" i="1"/>
  <c r="AA41" i="1"/>
  <c r="Z41" i="1"/>
  <c r="X41" i="1"/>
  <c r="W41" i="1"/>
  <c r="AA40" i="1"/>
  <c r="Z40" i="1"/>
  <c r="X40" i="1"/>
  <c r="W40" i="1"/>
  <c r="AA39" i="1"/>
  <c r="Z39" i="1"/>
  <c r="X39" i="1"/>
  <c r="W39" i="1"/>
  <c r="AA38" i="1"/>
  <c r="Z38" i="1"/>
  <c r="X38" i="1"/>
  <c r="W38" i="1"/>
  <c r="AA37" i="1"/>
  <c r="Z37" i="1"/>
  <c r="X37" i="1"/>
  <c r="W37" i="1"/>
  <c r="AA36" i="1"/>
  <c r="Z36" i="1"/>
  <c r="X36" i="1"/>
  <c r="W36" i="1"/>
  <c r="AA35" i="1"/>
  <c r="Z35" i="1"/>
  <c r="X35" i="1"/>
  <c r="W35" i="1"/>
  <c r="AA34" i="1"/>
  <c r="Z34" i="1"/>
  <c r="X34" i="1"/>
  <c r="W34" i="1"/>
  <c r="AA33" i="1"/>
  <c r="Z33" i="1"/>
  <c r="X33" i="1"/>
  <c r="W33" i="1"/>
  <c r="AA32" i="1"/>
  <c r="Z32" i="1"/>
  <c r="X32" i="1"/>
  <c r="W32" i="1"/>
  <c r="AA31" i="1"/>
  <c r="Z31" i="1"/>
  <c r="X31" i="1"/>
  <c r="W31" i="1"/>
  <c r="AA30" i="1"/>
  <c r="Z30" i="1"/>
  <c r="X30" i="1"/>
  <c r="W30" i="1"/>
  <c r="AA29" i="1"/>
  <c r="Z29" i="1"/>
  <c r="X29" i="1"/>
  <c r="W29" i="1"/>
  <c r="AA28" i="1"/>
  <c r="Z28" i="1"/>
  <c r="X28" i="1"/>
  <c r="W28" i="1"/>
  <c r="AA27" i="1"/>
  <c r="Z27" i="1"/>
  <c r="X27" i="1"/>
  <c r="W27" i="1"/>
  <c r="AA26" i="1"/>
  <c r="Z26" i="1"/>
  <c r="X26" i="1"/>
  <c r="W26" i="1"/>
  <c r="AA25" i="1"/>
  <c r="Z25" i="1"/>
  <c r="X25" i="1"/>
  <c r="W25" i="1"/>
  <c r="AA24" i="1"/>
  <c r="Z24" i="1"/>
  <c r="X24" i="1"/>
  <c r="W24" i="1"/>
  <c r="AA23" i="1"/>
  <c r="Z23" i="1"/>
  <c r="X23" i="1"/>
  <c r="W23" i="1"/>
  <c r="AA22" i="1"/>
  <c r="Z22" i="1"/>
  <c r="X22" i="1"/>
  <c r="W22" i="1"/>
  <c r="AA21" i="1"/>
  <c r="Z21" i="1"/>
  <c r="X21" i="1"/>
  <c r="W21" i="1"/>
  <c r="AA20" i="1"/>
  <c r="Z20" i="1"/>
  <c r="X20" i="1"/>
  <c r="W20" i="1"/>
  <c r="AA19" i="1"/>
  <c r="Z19" i="1"/>
  <c r="X19" i="1"/>
  <c r="W19" i="1"/>
  <c r="AA18" i="1"/>
  <c r="Z18" i="1"/>
  <c r="X18" i="1"/>
  <c r="W18" i="1"/>
  <c r="AA17" i="1"/>
  <c r="Z17" i="1"/>
  <c r="X17" i="1"/>
  <c r="W17" i="1"/>
  <c r="AA16" i="1"/>
  <c r="Z16" i="1"/>
  <c r="X16" i="1"/>
  <c r="W16" i="1"/>
  <c r="AA15" i="1"/>
  <c r="Z15" i="1"/>
  <c r="X15" i="1"/>
  <c r="W15" i="1"/>
  <c r="AA14" i="1"/>
  <c r="Z14" i="1"/>
  <c r="X14" i="1"/>
  <c r="W14" i="1"/>
  <c r="AA13" i="1"/>
  <c r="Z13" i="1"/>
  <c r="X13" i="1"/>
  <c r="W13" i="1"/>
  <c r="AA12" i="1"/>
  <c r="Z12" i="1"/>
  <c r="X12" i="1"/>
  <c r="W12" i="1"/>
  <c r="AA11" i="1"/>
  <c r="Z11" i="1"/>
  <c r="X11" i="1"/>
  <c r="W11" i="1"/>
  <c r="AA10" i="1"/>
  <c r="Z10" i="1"/>
  <c r="X10" i="1"/>
  <c r="W10" i="1"/>
  <c r="AA9" i="1"/>
  <c r="Z9" i="1"/>
  <c r="X9" i="1"/>
  <c r="W9" i="1"/>
  <c r="X8" i="1"/>
  <c r="W8" i="1"/>
  <c r="AA8" i="1"/>
  <c r="Z8" i="1"/>
  <c r="D4" i="4"/>
  <c r="E5" i="4"/>
  <c r="C226" i="2" l="1"/>
  <c r="C94" i="2"/>
  <c r="C244" i="2"/>
  <c r="F5" i="4"/>
  <c r="I4" i="2"/>
  <c r="C204" i="2" l="1"/>
  <c r="C6" i="2"/>
  <c r="D6" i="4"/>
  <c r="C3" i="2"/>
  <c r="B1" i="1"/>
  <c r="F4" i="2"/>
  <c r="E6" i="4"/>
  <c r="E4" i="2"/>
  <c r="H4" i="2"/>
  <c r="D4" i="2"/>
  <c r="G4" i="2"/>
  <c r="C4" i="2"/>
  <c r="D3" i="4" l="1"/>
  <c r="E3" i="4"/>
  <c r="E4" i="4"/>
  <c r="F6" i="4"/>
  <c r="G7" i="4" l="1"/>
  <c r="H7" i="4"/>
  <c r="H6" i="4"/>
  <c r="F4" i="4"/>
  <c r="F3" i="4"/>
  <c r="G6" i="4"/>
  <c r="G3" i="4"/>
  <c r="G4" i="4"/>
  <c r="H3" i="4"/>
  <c r="H4" i="4"/>
</calcChain>
</file>

<file path=xl/sharedStrings.xml><?xml version="1.0" encoding="utf-8"?>
<sst xmlns="http://schemas.openxmlformats.org/spreadsheetml/2006/main" count="904" uniqueCount="546">
  <si>
    <t>Segéd</t>
  </si>
  <si>
    <t>Megnevezés</t>
  </si>
  <si>
    <t>Tábla azonosító</t>
  </si>
  <si>
    <t>Kezdő sor</t>
  </si>
  <si>
    <t>Elem szám</t>
  </si>
  <si>
    <t>Sor</t>
  </si>
  <si>
    <t>Rövidnév</t>
  </si>
  <si>
    <t>EIC KÓD</t>
  </si>
  <si>
    <t>Elosztó</t>
  </si>
  <si>
    <t>Elosztók</t>
  </si>
  <si>
    <t>Aggregátor</t>
  </si>
  <si>
    <t>Aggregátorok</t>
  </si>
  <si>
    <t>Aggregátori tevékenység</t>
  </si>
  <si>
    <t>-</t>
  </si>
  <si>
    <t>Aggregátor mérlegkörfelelőse</t>
  </si>
  <si>
    <t>Mérlegkör</t>
  </si>
  <si>
    <t>Küldő</t>
  </si>
  <si>
    <t>A "Fogyasztói_adatok" lapon ezen színnel jelölt fejlécű oszlopok kitöltése kötelező</t>
  </si>
  <si>
    <t>A "Fogyasztói_adatok" lapon ezen színnel jelölt oszlopok kitöltését lista segíti, melyet a mezőre történő kattintással érhet el</t>
  </si>
  <si>
    <t>A "Fogyasztói_adatok" lapon ezen színnel jelölt oszlopok kitöltését automatikus. Ne változtassa!</t>
  </si>
  <si>
    <t>V21.4</t>
  </si>
  <si>
    <t>Ssz</t>
  </si>
  <si>
    <t>Státusz</t>
  </si>
  <si>
    <t>Üzleti partner neve</t>
  </si>
  <si>
    <t>Fogyasztási hely</t>
  </si>
  <si>
    <t>POD</t>
  </si>
  <si>
    <t>Mérő</t>
  </si>
  <si>
    <t>Szerződés vége</t>
  </si>
  <si>
    <t>Aggregátori</t>
  </si>
  <si>
    <t>Elosztói visszaigazolás</t>
  </si>
  <si>
    <t>Hibakódok</t>
  </si>
  <si>
    <t>Azonosító</t>
  </si>
  <si>
    <t>Szerződésszám</t>
  </si>
  <si>
    <t>Cím</t>
  </si>
  <si>
    <t>Mérőpont azonosító</t>
  </si>
  <si>
    <t>gyáriszám</t>
  </si>
  <si>
    <t>Adatkezelési intervallum</t>
  </si>
  <si>
    <t>dátuma</t>
  </si>
  <si>
    <t>Kereskedő</t>
  </si>
  <si>
    <t>Mérlegkörfelelős</t>
  </si>
  <si>
    <t>(ééééhhnn)</t>
  </si>
  <si>
    <t>jelentés fajtája</t>
  </si>
  <si>
    <t>Irsz.</t>
  </si>
  <si>
    <t>Város</t>
  </si>
  <si>
    <t>Utca, …</t>
  </si>
  <si>
    <t>5 perc vagy 15 perc</t>
  </si>
  <si>
    <t>kVA</t>
  </si>
  <si>
    <t>EIC kódja</t>
  </si>
  <si>
    <t>Be</t>
  </si>
  <si>
    <t>Ki</t>
  </si>
  <si>
    <t>Lista megnevezése</t>
  </si>
  <si>
    <t>Mértékegység</t>
  </si>
  <si>
    <t>StátuszDSO</t>
  </si>
  <si>
    <t>Kezdő sorszám</t>
  </si>
  <si>
    <t>Utolsó sorszám</t>
  </si>
  <si>
    <t>Kod</t>
  </si>
  <si>
    <t>Megnevezes</t>
  </si>
  <si>
    <t>1</t>
  </si>
  <si>
    <t>Hibás POD azonosító</t>
  </si>
  <si>
    <t>E.ON Dél-dunántúli Áramhálózati Zrt.</t>
  </si>
  <si>
    <t>EDE</t>
  </si>
  <si>
    <t>EHE000120</t>
  </si>
  <si>
    <t>2</t>
  </si>
  <si>
    <t>Aggregátor küldés dátum eltér a valós küldés dátumtól</t>
  </si>
  <si>
    <t>E.ON Észak-dunántúli Áramhálózati Zrt.</t>
  </si>
  <si>
    <t>EED</t>
  </si>
  <si>
    <t>EHE000110</t>
  </si>
  <si>
    <t>3</t>
  </si>
  <si>
    <t>Fájlnévben megjelölt T-nap eltér a kijelentés dátumától</t>
  </si>
  <si>
    <t>E.ON ELMŰ Hálózati Kft</t>
  </si>
  <si>
    <t>ELMÛ_DER</t>
  </si>
  <si>
    <t>EHE000210</t>
  </si>
  <si>
    <t>4</t>
  </si>
  <si>
    <t>Fájlnévben megjelölt T-nap eltér a bejelentés dátumától</t>
  </si>
  <si>
    <t>MVM Démász Áramhálózati Kft.</t>
  </si>
  <si>
    <t>Démász</t>
  </si>
  <si>
    <t>EHE000310</t>
  </si>
  <si>
    <t>5</t>
  </si>
  <si>
    <t>Kijelentés elkésett</t>
  </si>
  <si>
    <t>MVM Émász Áramhálózati Kft.</t>
  </si>
  <si>
    <t>ÉMÁSZ_DER</t>
  </si>
  <si>
    <t>EHE000220</t>
  </si>
  <si>
    <t>6</t>
  </si>
  <si>
    <t>Bejelentés elkésett</t>
  </si>
  <si>
    <t>OPUS TITÁSZ Zrt.</t>
  </si>
  <si>
    <t>ETI</t>
  </si>
  <si>
    <t>EHE000130</t>
  </si>
  <si>
    <t>7</t>
  </si>
  <si>
    <t>Hibás vagy hiányzó aggregátori státusz (kötelező)</t>
  </si>
  <si>
    <t>8</t>
  </si>
  <si>
    <t>Hibás Elosztó kiválasztás</t>
  </si>
  <si>
    <t>9</t>
  </si>
  <si>
    <t>MP nem azonosítható</t>
  </si>
  <si>
    <t>A</t>
  </si>
  <si>
    <t>Ismeretlen fogyasztó</t>
  </si>
  <si>
    <t>Rövid név</t>
  </si>
  <si>
    <t>EIC-kód</t>
  </si>
  <si>
    <t>B</t>
  </si>
  <si>
    <t>AES Borsodi Energetikai Kft.</t>
  </si>
  <si>
    <t>AES-B-ENERGETIKA</t>
  </si>
  <si>
    <t>15X-AES-BEN-KFT4</t>
  </si>
  <si>
    <t>C</t>
  </si>
  <si>
    <t>AES Borsodi Energetikai Kft., Huntrade mérlegkör</t>
  </si>
  <si>
    <t>AES-HUNTRADE-BC</t>
  </si>
  <si>
    <t>15X-AES-HUNTRAD9</t>
  </si>
  <si>
    <t>D</t>
  </si>
  <si>
    <t>Alpiq Energy SE Magyarországi Fióktelepe</t>
  </si>
  <si>
    <t>ATEL-PANNON_BC</t>
  </si>
  <si>
    <t>15X-ATEL-PANNONR</t>
  </si>
  <si>
    <t>E</t>
  </si>
  <si>
    <t>Nincs MK egység</t>
  </si>
  <si>
    <t>ALTEO Nyrt.</t>
  </si>
  <si>
    <t>ALTEO-HUN-BC</t>
  </si>
  <si>
    <t>15X-ALTEO-HUN--J</t>
  </si>
  <si>
    <t>F</t>
  </si>
  <si>
    <t>POD már szerepel</t>
  </si>
  <si>
    <t>ÁRPÁD Energia Kereskedelmi Kft.</t>
  </si>
  <si>
    <t>ARPAD-ENERGIA-BC</t>
  </si>
  <si>
    <t>15X-ARPADEN----5</t>
  </si>
  <si>
    <t>G</t>
  </si>
  <si>
    <t>Be/Kijelentésnek nincs egyeztetett párja</t>
  </si>
  <si>
    <t>Audax Renewables Kft.</t>
  </si>
  <si>
    <t>EON_HUN_BC</t>
  </si>
  <si>
    <t>15X-EON-EKER---A</t>
  </si>
  <si>
    <t>H</t>
  </si>
  <si>
    <t>Axpo Energy Romania SA</t>
  </si>
  <si>
    <t>AXPORO</t>
  </si>
  <si>
    <t>30XROEGL-------B</t>
  </si>
  <si>
    <t>I</t>
  </si>
  <si>
    <t>BanKonzult Pénzügyi és Gazdasági Tanácsadó Kft.</t>
  </si>
  <si>
    <t>BANKONZ-BC</t>
  </si>
  <si>
    <t>15X-BANKONZ----Z</t>
  </si>
  <si>
    <t>J</t>
  </si>
  <si>
    <t>BC-Energiakereskedő Kft.</t>
  </si>
  <si>
    <t>BC-HUN-BC</t>
  </si>
  <si>
    <t>15X-BC-ENERGIA-A</t>
  </si>
  <si>
    <t>K</t>
  </si>
  <si>
    <t>Budapesti Energiakereskedő Kft.</t>
  </si>
  <si>
    <t>E-BUDAI-BC</t>
  </si>
  <si>
    <t>15X-E-BUDAI----O</t>
  </si>
  <si>
    <t>L</t>
  </si>
  <si>
    <t>CEZ Magyarország Kft.</t>
  </si>
  <si>
    <t>CEZ-HUN-BC</t>
  </si>
  <si>
    <t>15X-CEZ-HUN----G</t>
  </si>
  <si>
    <t>M</t>
  </si>
  <si>
    <t>Coal Energy Budapest Kft.</t>
  </si>
  <si>
    <t>CE-BUD-BC</t>
  </si>
  <si>
    <t>15X-CEBUD------0</t>
  </si>
  <si>
    <t>N</t>
  </si>
  <si>
    <t>DBK-Brikettgyár Kft.</t>
  </si>
  <si>
    <t>DBK-HUN-BC</t>
  </si>
  <si>
    <t>15X-DBK-HUN----2</t>
  </si>
  <si>
    <t>O</t>
  </si>
  <si>
    <t>Debreceni Kombinált Ciklusú Erőmű Kft.</t>
  </si>
  <si>
    <t>DKCE_BC</t>
  </si>
  <si>
    <t>15X-DKCE-------K</t>
  </si>
  <si>
    <t>P</t>
  </si>
  <si>
    <t>Dunamenti Erőmű Zrt.</t>
  </si>
  <si>
    <t>DUMERT-BC</t>
  </si>
  <si>
    <t>15X-DUMERT-----5</t>
  </si>
  <si>
    <t>Q</t>
  </si>
  <si>
    <t>E and t Hungária Energia-keresekedelmi Kft.</t>
  </si>
  <si>
    <t>ET-HUN-BC</t>
  </si>
  <si>
    <t>15X-ET-HUN-----3</t>
  </si>
  <si>
    <t>R</t>
  </si>
  <si>
    <t>E.ON Energiamegoldások Kft.</t>
  </si>
  <si>
    <t>EONEEM</t>
  </si>
  <si>
    <t>39XEON-ENMEGOLDC</t>
  </si>
  <si>
    <t>S</t>
  </si>
  <si>
    <t>EFT Budapest Zrt.</t>
  </si>
  <si>
    <t>EFT_BUD_BC</t>
  </si>
  <si>
    <t>15X-EFT-BUD----1</t>
  </si>
  <si>
    <t>T</t>
  </si>
  <si>
    <t>ELECTRABEL Magyarország Kft.</t>
  </si>
  <si>
    <t>ELECTRABEL-BC</t>
  </si>
  <si>
    <t>15X-ELECTRABEL-A</t>
  </si>
  <si>
    <t>U</t>
  </si>
  <si>
    <t/>
  </si>
  <si>
    <t>Elektra Energia Kereskedelmi Kft.</t>
  </si>
  <si>
    <t>ELEKTRA-BC</t>
  </si>
  <si>
    <t>15X-ELEKTRA----D</t>
  </si>
  <si>
    <t>V</t>
  </si>
  <si>
    <t>ELMIB Első Magyar Infrastruktúra Befektetési ZRt.</t>
  </si>
  <si>
    <t>ELMIB-BC</t>
  </si>
  <si>
    <t>15X-ELMIB------O</t>
  </si>
  <si>
    <t>W</t>
  </si>
  <si>
    <t>Elmű-Émász Energiakereskedő Kft.</t>
  </si>
  <si>
    <t>MASZ_BC</t>
  </si>
  <si>
    <t>15X-MASZ-------6</t>
  </si>
  <si>
    <t>X</t>
  </si>
  <si>
    <t>ELMŰ-ÉMÁSZ Energiaszolgáltató Zrt.</t>
  </si>
  <si>
    <t>HU-EL-EM-ENSZ</t>
  </si>
  <si>
    <t>15X-EL-EM-ENSZ-R</t>
  </si>
  <si>
    <t>Y</t>
  </si>
  <si>
    <t>Első Hazai Energia-portfólió Nyivánosan Működő Részvénytársaság.</t>
  </si>
  <si>
    <t>EHEP-RT-BC</t>
  </si>
  <si>
    <t>15X-EHEPRT-----6</t>
  </si>
  <si>
    <t>Z</t>
  </si>
  <si>
    <t>EMFESZ Első Magyar Földgáz- és Energiakereskedelmi és Szolgáltató Kft.</t>
  </si>
  <si>
    <t>EMFESZ-BC</t>
  </si>
  <si>
    <t>15X-EMFESZ-----R</t>
  </si>
  <si>
    <t>EMvia Energiakereskedelmi Kft.</t>
  </si>
  <si>
    <t>CEUGAS-BC</t>
  </si>
  <si>
    <t>39X50CEGASTRADEW</t>
  </si>
  <si>
    <t>Energetikai Központ Zrt.</t>
  </si>
  <si>
    <t>ENERKO-HUN-BC</t>
  </si>
  <si>
    <t>15X-ENERKO-----D</t>
  </si>
  <si>
    <t>ENERGIABÖRZE Szolgáltató Korlátolt Felelősségű Társaság</t>
  </si>
  <si>
    <t>BORZE-HUN-BC</t>
  </si>
  <si>
    <t>15X-BORZE------M</t>
  </si>
  <si>
    <t>ENERGO-PARTNER Kereskedelmi és Szolgáltató Kft.</t>
  </si>
  <si>
    <t>ENERGO-PART-BC</t>
  </si>
  <si>
    <t>15X-ENERGO-----8</t>
  </si>
  <si>
    <t>Energy Capital Energiakereskedő Kft.</t>
  </si>
  <si>
    <t>E-CAP-H-BC</t>
  </si>
  <si>
    <t>15X-E-CAP-H----X</t>
  </si>
  <si>
    <t>ENKER-TEAM Kereskedelmi és Szolgáltató Kft.</t>
  </si>
  <si>
    <t>ENKER-BC</t>
  </si>
  <si>
    <t>15X-ENKER-TEAM-6</t>
  </si>
  <si>
    <t>E-OS Zrt.</t>
  </si>
  <si>
    <t>E-OS-HUN-BC</t>
  </si>
  <si>
    <t>15X-E-OS-HUN---5</t>
  </si>
  <si>
    <t>ETC Hungary Energia Kereskedő Kft.</t>
  </si>
  <si>
    <t>ETC-HUN-BC</t>
  </si>
  <si>
    <t>15X-ETC-HUN----K</t>
  </si>
  <si>
    <t>Ewiser Energy Trade Kft.</t>
  </si>
  <si>
    <t>EWISER-BC</t>
  </si>
  <si>
    <t>15X-EWISER-----3</t>
  </si>
  <si>
    <t>Ewiser Forecast Kft.</t>
  </si>
  <si>
    <t>EWISER4-BC</t>
  </si>
  <si>
    <t>15X-EWISER4----A</t>
  </si>
  <si>
    <t>EZPADA Hungary Energia-kereskedelmi Kft.</t>
  </si>
  <si>
    <t>EZPADA-H-BC</t>
  </si>
  <si>
    <t>15X-EZPADA-H---P</t>
  </si>
  <si>
    <t>GDF SUEZ Energia Holding Hungary Zrt.</t>
  </si>
  <si>
    <t>GDF-HH-BC</t>
  </si>
  <si>
    <t>15X-GDF-HH-----7</t>
  </si>
  <si>
    <t>GDF SUEZ Energia Magyarország Zrt.</t>
  </si>
  <si>
    <t>GDF-SUEZ-HUN-BC</t>
  </si>
  <si>
    <t>15X-GDF-SUEZ---2</t>
  </si>
  <si>
    <t>GEN-I Budapest Kft.</t>
  </si>
  <si>
    <t>GEN-I-HUN-BC</t>
  </si>
  <si>
    <t>15X-GEN-I-HUN--8</t>
  </si>
  <si>
    <t>Greenergy-Trade Kft.</t>
  </si>
  <si>
    <t>GREEN-TR-BC</t>
  </si>
  <si>
    <t>15X-GREEN-TR---4</t>
  </si>
  <si>
    <t>HSE Hungary Kft.</t>
  </si>
  <si>
    <t>HSE-HUN-BC</t>
  </si>
  <si>
    <t>15X-HSE-HUN----C</t>
  </si>
  <si>
    <t>IFC Energy Kft.</t>
  </si>
  <si>
    <t>OPTEN-TR-BC</t>
  </si>
  <si>
    <t>15X-OPTEN-TR---2</t>
  </si>
  <si>
    <t>JAS Budapest Zrt.</t>
  </si>
  <si>
    <t>JAS_BC</t>
  </si>
  <si>
    <t>15X-JAS--------X</t>
  </si>
  <si>
    <t>JMT ENERGY Kft.</t>
  </si>
  <si>
    <t>JMT-HUN-BC</t>
  </si>
  <si>
    <t>15X-JMT--------2</t>
  </si>
  <si>
    <t>KER TOKI Power AD</t>
  </si>
  <si>
    <t>KERTOKI-BC</t>
  </si>
  <si>
    <t>32X001100101677Y</t>
  </si>
  <si>
    <t>L2 Energy Trade Kft.</t>
  </si>
  <si>
    <t>L2-ET-BC</t>
  </si>
  <si>
    <t>15X-L2-ET------C</t>
  </si>
  <si>
    <t>LERTA Energy HU Kft.</t>
  </si>
  <si>
    <t>LERTA-BC</t>
  </si>
  <si>
    <t>39XLERTA-ENERGY9</t>
  </si>
  <si>
    <t>Lumius Kereskedelmi Kft.</t>
  </si>
  <si>
    <t>LUMIUS-BC</t>
  </si>
  <si>
    <t>15X-LUMIUS-H---P</t>
  </si>
  <si>
    <t>Mátrai Erőmű Rt.</t>
  </si>
  <si>
    <t>MERT-BC</t>
  </si>
  <si>
    <t>15XMATRAEROMURTR</t>
  </si>
  <si>
    <t>MAVIR Magyar Villamosenergia-ipari Átviteli Rendszerirányító ZRt.</t>
  </si>
  <si>
    <t>MAVIR</t>
  </si>
  <si>
    <t>10X1001A1001A329</t>
  </si>
  <si>
    <t>MET Power Hungary Kft.</t>
  </si>
  <si>
    <t>MET-HUN-BC</t>
  </si>
  <si>
    <t>15X-MET-HUN----U</t>
  </si>
  <si>
    <t>Milleyson Holdings Kft.</t>
  </si>
  <si>
    <t>MILLEYSON-BC</t>
  </si>
  <si>
    <t>39XMILLEYSON123M</t>
  </si>
  <si>
    <t>MOL Magyar Olaj- és Gázipari Nyrt.</t>
  </si>
  <si>
    <t>MOLTR-BC</t>
  </si>
  <si>
    <t>15X-MOLTRADING-F</t>
  </si>
  <si>
    <t>MVM NEXT Energiakereskedelmi Zrt.</t>
  </si>
  <si>
    <t>D_ENERGIA_BC</t>
  </si>
  <si>
    <t>15X-DENERGIA---J</t>
  </si>
  <si>
    <t>MVM Partner Zrt.</t>
  </si>
  <si>
    <t>MVM_BC</t>
  </si>
  <si>
    <t>15X-MVM--------B</t>
  </si>
  <si>
    <t>Nordest Energy Kft.</t>
  </si>
  <si>
    <t>NORDEST-HUN-BC</t>
  </si>
  <si>
    <t>15X-NORDEST-HUNZ</t>
  </si>
  <si>
    <t>ÓAM Ózdi Acélművek Kft.</t>
  </si>
  <si>
    <t>OZD_KOHO_BC</t>
  </si>
  <si>
    <t>15X-OZD-KOHO---C</t>
  </si>
  <si>
    <t>PB Power Trade Hungary Kft.</t>
  </si>
  <si>
    <t>PBPT-HUN-BC</t>
  </si>
  <si>
    <t>15X-PBPT-HUN---I</t>
  </si>
  <si>
    <t>PCC Energie Kft.</t>
  </si>
  <si>
    <t>PCC_BC</t>
  </si>
  <si>
    <t>15X-PCC--------P</t>
  </si>
  <si>
    <t>Powex Kereskedelmi és Szolgáltató Kft.</t>
  </si>
  <si>
    <t>POWEX-BC</t>
  </si>
  <si>
    <t>15X-POWEX------Q</t>
  </si>
  <si>
    <t>RE Magyarország Kft.</t>
  </si>
  <si>
    <t>RE-HUN-BC</t>
  </si>
  <si>
    <t>15X-RE-HUN-----C</t>
  </si>
  <si>
    <t>Rudnap-Hungary Kft.</t>
  </si>
  <si>
    <t>RUDNAP-H-BC</t>
  </si>
  <si>
    <t>15X-RUDNAP-H---V</t>
  </si>
  <si>
    <t>Sempra Energy Europe Kft.</t>
  </si>
  <si>
    <t>SEMPRA_HUN_BC</t>
  </si>
  <si>
    <t>15X-SEMPRA-HUN-8</t>
  </si>
  <si>
    <t>Sinergy Energiakereskedő Kft.</t>
  </si>
  <si>
    <t>SINERGY-BC</t>
  </si>
  <si>
    <t>15X-SINERGY----D</t>
  </si>
  <si>
    <t>Statkraft Markets Hungaria Kft.</t>
  </si>
  <si>
    <t>STATKRAFT-BC</t>
  </si>
  <si>
    <t>15X-STATKRAFTH-F</t>
  </si>
  <si>
    <t>System Consulting Rt.</t>
  </si>
  <si>
    <t>SYSTEM_BC</t>
  </si>
  <si>
    <t>15X-SYSTEM-----Z</t>
  </si>
  <si>
    <t>TINMAR Kft.</t>
  </si>
  <si>
    <t>TINMAR-H-BC</t>
  </si>
  <si>
    <t>15X-TINMAR-H---Y</t>
  </si>
  <si>
    <t>UKRENERGY TRADE ZRT</t>
  </si>
  <si>
    <t>ECAP-TR-BC</t>
  </si>
  <si>
    <t>15X-ECAP-TR-H--B</t>
  </si>
  <si>
    <t>VERBUND-APT Hungária Kft.</t>
  </si>
  <si>
    <t>V-APT-HUN-BC</t>
  </si>
  <si>
    <t>15X-V-APT-HUN--N</t>
  </si>
  <si>
    <t>Vértesi Erőmű ZRt.</t>
  </si>
  <si>
    <t>VERTES-BC</t>
  </si>
  <si>
    <t>15X-VERTES-----2</t>
  </si>
  <si>
    <t>VPP Energiakereskedő Kft.</t>
  </si>
  <si>
    <t>VPPE-BC</t>
  </si>
  <si>
    <t>15XVPPPV-----MAU</t>
  </si>
  <si>
    <t>VPP Energy Zrt.</t>
  </si>
  <si>
    <t>VPP-BC</t>
  </si>
  <si>
    <t>15X-VPP--------D</t>
  </si>
  <si>
    <t>VPP Energy Zrt. szabályozott fogyasztók</t>
  </si>
  <si>
    <t>VPP-SZF-BC</t>
  </si>
  <si>
    <t>-VPP---------FSA</t>
  </si>
  <si>
    <t>ALTEO Energiakereskedő Zrt.</t>
  </si>
  <si>
    <t>ALTEO-EKER</t>
  </si>
  <si>
    <t>15X-ALTEOEKER--Y</t>
  </si>
  <si>
    <t>Áramcentrum Kft.</t>
  </si>
  <si>
    <t>HU-ARAMCENT</t>
  </si>
  <si>
    <t>15X-ARAMCENT---G</t>
  </si>
  <si>
    <t>Audax Renewables Kft. - ESZ</t>
  </si>
  <si>
    <t>Audax Renewables Kft. - K</t>
  </si>
  <si>
    <t>Better Life Support Kft.</t>
  </si>
  <si>
    <t>HU-BETTERLIFE</t>
  </si>
  <si>
    <t>15X-BETTERLIFE-4</t>
  </si>
  <si>
    <t>CYEB Energiakereskedő Kft.</t>
  </si>
  <si>
    <t>HU-CYEB</t>
  </si>
  <si>
    <t>15X-CYEB-------X</t>
  </si>
  <si>
    <t>CYEB Energiakereskedő Kft.-WA</t>
  </si>
  <si>
    <t>CYEB_WA</t>
  </si>
  <si>
    <t>15W-CYEB-------A</t>
  </si>
  <si>
    <t>CYEB Energiamegoldások Kft.</t>
  </si>
  <si>
    <t>CYEB-EM</t>
  </si>
  <si>
    <t>15X-CYEB-EM----C</t>
  </si>
  <si>
    <t>DÉMÁSZ Zrt. - K</t>
  </si>
  <si>
    <t>DEMASZ-TR</t>
  </si>
  <si>
    <t>15X-DEMASZ-KER-T</t>
  </si>
  <si>
    <t>E.ON Áramszolgáltató Kft.</t>
  </si>
  <si>
    <t>EON-ASZ</t>
  </si>
  <si>
    <t>15X-EON-ASZ----0</t>
  </si>
  <si>
    <t>E2 Hungary Zrt.</t>
  </si>
  <si>
    <t xml:space="preserve">HU-E2-HUN </t>
  </si>
  <si>
    <t>15X-E2-HUN-----4</t>
  </si>
  <si>
    <t>ELGAS Energy Kft.</t>
  </si>
  <si>
    <t>ELGAS-HUN-BC</t>
  </si>
  <si>
    <t>15X-ELGAS-HUN--V</t>
  </si>
  <si>
    <t>ELMŰ Nyrt.</t>
  </si>
  <si>
    <t>ELMU-TR</t>
  </si>
  <si>
    <t>15X-ELMU-KER---5</t>
  </si>
  <si>
    <t>ÉMÁSZ Nyrt.</t>
  </si>
  <si>
    <t>EMASZ-TR</t>
  </si>
  <si>
    <t>15X-EMASZ-KER--J</t>
  </si>
  <si>
    <t>EMOGÁ Kft.</t>
  </si>
  <si>
    <t>EMOGA-GKER</t>
  </si>
  <si>
    <t>15X-EMOGA-GKER-1</t>
  </si>
  <si>
    <t>ENER-CON TRADE ZRT.</t>
  </si>
  <si>
    <t>HU-ENERCON</t>
  </si>
  <si>
    <t>15X-ENER-CON-T-G</t>
  </si>
  <si>
    <t>HU-ENERKO</t>
  </si>
  <si>
    <t>Energia Info Kft.</t>
  </si>
  <si>
    <t>15X-ENINFO-----C</t>
  </si>
  <si>
    <t>Europe Energy Kft.</t>
  </si>
  <si>
    <t>HU-EUROPE</t>
  </si>
  <si>
    <t>15X-EUROPE-HUN-L</t>
  </si>
  <si>
    <t>HUNGARO ENERGY Kft.</t>
  </si>
  <si>
    <t>HU-HUNGARO</t>
  </si>
  <si>
    <t>15X-HUNGARO-EN-J</t>
  </si>
  <si>
    <t>Kapacitás Energia Kft.</t>
  </si>
  <si>
    <t>HU-KAPACITAS</t>
  </si>
  <si>
    <t>15X-KAPACITAS--U</t>
  </si>
  <si>
    <t>KER Toki Hungary Kft.</t>
  </si>
  <si>
    <t>KERTOKI-H</t>
  </si>
  <si>
    <t>15X-KERTOKI----X</t>
  </si>
  <si>
    <t>Laming Thomson Kft.</t>
  </si>
  <si>
    <t>LAMING-T</t>
  </si>
  <si>
    <t>15X-LAMING-T---T</t>
  </si>
  <si>
    <t>Magyar Telekom Nyrt.</t>
  </si>
  <si>
    <t>HU-TELEKOM</t>
  </si>
  <si>
    <t>15X-TELEKOM----Q</t>
  </si>
  <si>
    <t>MET Magyarország Zrt.</t>
  </si>
  <si>
    <t>HU-MET</t>
  </si>
  <si>
    <t>15X-MET--------H</t>
  </si>
  <si>
    <t>MITCO Kft.</t>
  </si>
  <si>
    <t>MITCO</t>
  </si>
  <si>
    <t>15X-MITCO------Q</t>
  </si>
  <si>
    <t>MVM NEXT (volt DÉMÁSZ) országos ESZ</t>
  </si>
  <si>
    <t>DEMASZ-UP</t>
  </si>
  <si>
    <t>15X-DEMASZ-ESZ-G</t>
  </si>
  <si>
    <t>MVM NEXT (volt DÉMÁSZ) versenypiac</t>
  </si>
  <si>
    <t>MVM NEXT (volt ELMŰ-ÉMÁSZ ESZ) országos ESZ</t>
  </si>
  <si>
    <t>NKME-ESZ</t>
  </si>
  <si>
    <t>15W-NKME-ESZ---L</t>
  </si>
  <si>
    <t>MVM NEXT (volt MVMP) versenypiac</t>
  </si>
  <si>
    <t>NKMENERGIA</t>
  </si>
  <si>
    <t>15W-NKMENERGIA-6</t>
  </si>
  <si>
    <t>MVM NEXT országos ESZ - R</t>
  </si>
  <si>
    <t>NEXT-ESZ</t>
  </si>
  <si>
    <t>15W-NEXT-ESZ---R</t>
  </si>
  <si>
    <t>Panarella Kft.</t>
  </si>
  <si>
    <t>HU-PANARELLA</t>
  </si>
  <si>
    <t>15X-PANARELLA--0</t>
  </si>
  <si>
    <t>Real Estate Energy Kft.</t>
  </si>
  <si>
    <t>REALESTATE</t>
  </si>
  <si>
    <t>15X-REALESTATE-3</t>
  </si>
  <si>
    <t>SMHV Energetika Kft.</t>
  </si>
  <si>
    <t>HU-SMHV</t>
  </si>
  <si>
    <t>15X-SMHV-------M</t>
  </si>
  <si>
    <t>Transenergo Hungary Kft.</t>
  </si>
  <si>
    <t>TRANSEN-BC</t>
  </si>
  <si>
    <t>15X-TRANSEN----N</t>
  </si>
  <si>
    <t>West End Energiakereskedelmi Kft.</t>
  </si>
  <si>
    <t>HU-WEE</t>
  </si>
  <si>
    <t>15X-WEE--------A</t>
  </si>
  <si>
    <t>ZRENergy Deal Kft.</t>
  </si>
  <si>
    <t>ZRENERGY</t>
  </si>
  <si>
    <t>39X50NORDESTNRGH</t>
  </si>
  <si>
    <t>kW</t>
  </si>
  <si>
    <t>Bejelentés</t>
  </si>
  <si>
    <t>aggregálás kezdete üzenet</t>
  </si>
  <si>
    <t>Bejelentés AV</t>
  </si>
  <si>
    <t>aggregátor váltás</t>
  </si>
  <si>
    <t>Kijelentés</t>
  </si>
  <si>
    <t>aggregálás vége üzenet</t>
  </si>
  <si>
    <t>Kijelentés AV</t>
  </si>
  <si>
    <t>Tevékenység</t>
  </si>
  <si>
    <t>Bejelentés - Elfogadva</t>
  </si>
  <si>
    <t>Bejelentés - Elfogadva: módosítással</t>
  </si>
  <si>
    <t>Bejelentés - Visszautasítva: adathiány</t>
  </si>
  <si>
    <t>Kijelentés - Elfogadva</t>
  </si>
  <si>
    <t>Kijelentés - Visszautasítva: adathiány</t>
  </si>
  <si>
    <t>Agresol Kft.</t>
  </si>
  <si>
    <t>ALPIQ ENERGY SE Magyarországi Fióktelepe</t>
  </si>
  <si>
    <t>Bravosolar Kft.</t>
  </si>
  <si>
    <t>CET Central Energy Trade Zrt.</t>
  </si>
  <si>
    <t>CHP-ERŐMŰ Kft.</t>
  </si>
  <si>
    <t>CHP-E-BC</t>
  </si>
  <si>
    <t>15X-CHP-EROMU--V</t>
  </si>
  <si>
    <t>Danubia Energia Kft.</t>
  </si>
  <si>
    <t>DCT Aqua Zrt.</t>
  </si>
  <si>
    <t>Dunamenti Erőmű Kft.</t>
  </si>
  <si>
    <t>EONEEM-BC</t>
  </si>
  <si>
    <t>E.ON Energiatermelő Kft.</t>
  </si>
  <si>
    <t>HU-E2-HUN</t>
  </si>
  <si>
    <t>ECO6WAY Hungary Kft.</t>
  </si>
  <si>
    <t>ENERGIABÖRZE Kft.</t>
  </si>
  <si>
    <t>Enteror Média Kft.</t>
  </si>
  <si>
    <t>E.ON MyEnergy Kft.</t>
  </si>
  <si>
    <t>ÉMÁSZ Energiakereskedelmi Kft.</t>
  </si>
  <si>
    <t>energo hungary Kft.</t>
  </si>
  <si>
    <t>ENERGO-HUN</t>
  </si>
  <si>
    <t>15X-ENERGO-HUN-I</t>
  </si>
  <si>
    <t>EU-Solar Nyrt.</t>
  </si>
  <si>
    <t>Iconic Energy Kft.</t>
  </si>
  <si>
    <t>InterWatt Kft.</t>
  </si>
  <si>
    <t>Konduktancia Kft.</t>
  </si>
  <si>
    <t>Moventis Ingatlankezelő Kft.</t>
  </si>
  <si>
    <t>MVM Next Energiakereskedelmi Zrt.</t>
  </si>
  <si>
    <t>MVM Optimum Zrt.</t>
  </si>
  <si>
    <t>Nano Energies Magyarország Kft.</t>
  </si>
  <si>
    <t>Natolin Zrt.</t>
  </si>
  <si>
    <t>On-Energy Kft.</t>
  </si>
  <si>
    <t>Optimum Solar Zrt.</t>
  </si>
  <si>
    <t>PANNON Green Power VPP Kft.</t>
  </si>
  <si>
    <t>PentaSun Kft.</t>
  </si>
  <si>
    <t>PENTASUN</t>
  </si>
  <si>
    <t>15X-PENTASUN---P</t>
  </si>
  <si>
    <t>Pécsi Tudományegyetem</t>
  </si>
  <si>
    <t>"P &amp; B" Aqua" Zrt.</t>
  </si>
  <si>
    <t>Reliable Energy Group Zrt.</t>
  </si>
  <si>
    <t>REG3-BC</t>
  </si>
  <si>
    <t>15X-REG--------D</t>
  </si>
  <si>
    <t>RENA PROJEKT Kft.</t>
  </si>
  <si>
    <t>Rising.Eco Kft.</t>
  </si>
  <si>
    <t>TISZTA ENERGIÁK Kft.</t>
  </si>
  <si>
    <t>TRITON NEWPOWER SYSTEM Kft.</t>
  </si>
  <si>
    <t>Voltrack Balancing Kft.</t>
  </si>
  <si>
    <t>Wattler Kft.</t>
  </si>
  <si>
    <r>
      <rPr>
        <b/>
        <sz val="12"/>
        <color theme="1"/>
        <rFont val="Calibri"/>
        <family val="2"/>
        <charset val="238"/>
        <scheme val="minor"/>
      </rPr>
      <t>Utasított egység</t>
    </r>
    <r>
      <rPr>
        <sz val="12"/>
        <color theme="1"/>
        <rFont val="Calibri"/>
        <family val="2"/>
        <charset val="238"/>
        <scheme val="minor"/>
      </rPr>
      <t xml:space="preserve"> EIC kódja rugalmassági szolgáltatás esetében</t>
    </r>
  </si>
  <si>
    <t>OBIS</t>
  </si>
  <si>
    <t>5 perc</t>
  </si>
  <si>
    <t>15 perc</t>
  </si>
  <si>
    <t>Nem létező aggregátor-mérlegkör felelős páros</t>
  </si>
  <si>
    <t>A+ / A-</t>
  </si>
  <si>
    <t>A+</t>
  </si>
  <si>
    <t>A-</t>
  </si>
  <si>
    <t>Bejelentésben megadott irány nem létezik a megadott  utasított egységnél</t>
  </si>
  <si>
    <t>Más aggregátor által ellátva</t>
  </si>
  <si>
    <t>Nem a kijelentő Aggregátor-Mérlegkörfelelős pároshoz rendelt POD</t>
  </si>
  <si>
    <t>A POD-hoz tartozó elszámolási/külön mért POD-on aggregátori hozzárendelés már létezik</t>
  </si>
  <si>
    <t>15X-DANUBIA----P</t>
  </si>
  <si>
    <t>DANUBIA</t>
  </si>
  <si>
    <t>KONDUKTANCIA</t>
  </si>
  <si>
    <t>15XKONDUKTANCIAS</t>
  </si>
  <si>
    <t>Utasított egység EIC-kód</t>
  </si>
  <si>
    <t>Mérés iránya</t>
  </si>
  <si>
    <t>Aggregátori bejelentés/váltás</t>
  </si>
  <si>
    <t>MET Asset Management Support Zrt.    </t>
  </si>
  <si>
    <t>15X-MET-AMS----1</t>
  </si>
  <si>
    <t>MET-AGGR</t>
  </si>
  <si>
    <t>15XEONENTERMBSP2</t>
  </si>
  <si>
    <t>EON ENTERM</t>
  </si>
  <si>
    <t>VLTRCK</t>
  </si>
  <si>
    <t>15XVLTRCK----MAH</t>
  </si>
  <si>
    <t xml:space="preserve">DTTPI Zrt. </t>
  </si>
  <si>
    <t>DTTPI</t>
  </si>
  <si>
    <t>15X-DTTPI------I</t>
  </si>
  <si>
    <t>Elektro Profi Vállalkozási Kft.</t>
  </si>
  <si>
    <t>15XELEKTROPROFIV</t>
  </si>
  <si>
    <t>ELEKTROPROFI</t>
  </si>
  <si>
    <t>OMNI Balance Zártkörűen Működő Részvénytársaság</t>
  </si>
  <si>
    <t>OMNI Balance Zrt.</t>
  </si>
  <si>
    <t>15X-OMNIBALANCE9</t>
  </si>
  <si>
    <t>Aggregátori szolgáltatás nyújtása – MAVIR RSZ piac</t>
  </si>
  <si>
    <t>Elosztói flexibilitási piac</t>
  </si>
  <si>
    <t>Mérési adatokkal kapcsolatos adatszolgáltatás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</si>
</sst>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Courier New"/>
      <family val="3"/>
      <charset val="238"/>
    </font>
    <font>
      <sz val="10"/>
      <color indexed="12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Times New Roman"/>
      <family val="1"/>
      <charset val="238"/>
    </font>
    <font>
      <sz val="10"/>
      <color indexed="12"/>
      <name val="Verdana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2"/>
      <color indexed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u/>
      <sz val="10"/>
      <color indexed="12"/>
      <name val="Arial CE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1"/>
      <color rgb="FF006100"/>
      <name val="Arial"/>
      <family val="2"/>
      <charset val="238"/>
    </font>
    <font>
      <sz val="11"/>
      <color rgb="FF9C0006"/>
      <name val="Arial"/>
      <family val="2"/>
      <charset val="238"/>
    </font>
    <font>
      <sz val="11"/>
      <color rgb="FF9C6500"/>
      <name val="Arial"/>
      <family val="2"/>
      <charset val="238"/>
    </font>
    <font>
      <sz val="11"/>
      <color rgb="FF3F3F76"/>
      <name val="Arial"/>
      <family val="2"/>
      <charset val="238"/>
    </font>
    <font>
      <b/>
      <sz val="11"/>
      <color rgb="FF3F3F3F"/>
      <name val="Arial"/>
      <family val="2"/>
      <charset val="238"/>
    </font>
    <font>
      <b/>
      <sz val="11"/>
      <color rgb="FFFA7D00"/>
      <name val="Arial"/>
      <family val="2"/>
      <charset val="238"/>
    </font>
    <font>
      <sz val="11"/>
      <color rgb="FFFA7D00"/>
      <name val="Arial"/>
      <family val="2"/>
      <charset val="238"/>
    </font>
    <font>
      <b/>
      <sz val="11"/>
      <color theme="0"/>
      <name val="Arial"/>
      <family val="2"/>
      <charset val="238"/>
    </font>
    <font>
      <sz val="11"/>
      <color rgb="FFFF0000"/>
      <name val="Arial"/>
      <family val="2"/>
      <charset val="238"/>
    </font>
    <font>
      <i/>
      <sz val="11"/>
      <color rgb="FF7F7F7F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sz val="11"/>
      <color rgb="FF54644A"/>
      <name val="Courier"/>
    </font>
    <font>
      <sz val="10"/>
      <color rgb="FF000000"/>
      <name val="Courier New"/>
      <family val="3"/>
      <charset val="238"/>
    </font>
    <font>
      <sz val="11"/>
      <color rgb="FF000000"/>
      <name val="EON Brix Sans"/>
    </font>
    <font>
      <sz val="12"/>
      <color theme="1"/>
      <name val="Aptos"/>
      <family val="2"/>
    </font>
  </fonts>
  <fills count="39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medium">
        <color rgb="FFC0C0C0"/>
      </left>
      <right style="medium">
        <color rgb="FFC0C0C0"/>
      </right>
      <top/>
      <bottom/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</borders>
  <cellStyleXfs count="53">
    <xf numFmtId="0" fontId="0" fillId="0" borderId="0"/>
    <xf numFmtId="0" fontId="6" fillId="0" borderId="0"/>
    <xf numFmtId="0" fontId="3" fillId="0" borderId="0"/>
    <xf numFmtId="0" fontId="13" fillId="0" borderId="0" applyNumberFormat="0" applyFill="0" applyBorder="0" applyAlignment="0" applyProtection="0"/>
    <xf numFmtId="0" fontId="16" fillId="0" borderId="0"/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" fillId="0" borderId="0"/>
    <xf numFmtId="0" fontId="16" fillId="0" borderId="0"/>
    <xf numFmtId="0" fontId="17" fillId="0" borderId="0"/>
    <xf numFmtId="0" fontId="19" fillId="0" borderId="15" applyNumberFormat="0" applyFill="0" applyAlignment="0" applyProtection="0"/>
    <xf numFmtId="0" fontId="20" fillId="0" borderId="16" applyNumberFormat="0" applyFill="0" applyAlignment="0" applyProtection="0"/>
    <xf numFmtId="0" fontId="21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9" borderId="18" applyNumberFormat="0" applyAlignment="0" applyProtection="0"/>
    <xf numFmtId="0" fontId="26" fillId="10" borderId="19" applyNumberFormat="0" applyAlignment="0" applyProtection="0"/>
    <xf numFmtId="0" fontId="27" fillId="10" borderId="18" applyNumberFormat="0" applyAlignment="0" applyProtection="0"/>
    <xf numFmtId="0" fontId="28" fillId="0" borderId="20" applyNumberFormat="0" applyFill="0" applyAlignment="0" applyProtection="0"/>
    <xf numFmtId="0" fontId="29" fillId="11" borderId="21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23" applyNumberFormat="0" applyFill="0" applyAlignment="0" applyProtection="0"/>
    <xf numFmtId="0" fontId="33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33" fillId="28" borderId="0" applyNumberFormat="0" applyBorder="0" applyAlignment="0" applyProtection="0"/>
    <xf numFmtId="0" fontId="33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33" fillId="32" borderId="0" applyNumberFormat="0" applyBorder="0" applyAlignment="0" applyProtection="0"/>
    <xf numFmtId="0" fontId="33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35" borderId="0" applyNumberFormat="0" applyBorder="0" applyAlignment="0" applyProtection="0"/>
    <xf numFmtId="0" fontId="33" fillId="36" borderId="0" applyNumberFormat="0" applyBorder="0" applyAlignment="0" applyProtection="0"/>
    <xf numFmtId="0" fontId="17" fillId="0" borderId="0"/>
    <xf numFmtId="0" fontId="17" fillId="12" borderId="22" applyNumberFormat="0" applyFont="0" applyAlignment="0" applyProtection="0"/>
  </cellStyleXfs>
  <cellXfs count="94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0" fillId="0" borderId="1" xfId="0" applyBorder="1"/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9" xfId="0" applyBorder="1" applyAlignment="1">
      <alignment horizontal="centerContinuous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0" xfId="0" applyAlignment="1">
      <alignment vertical="top"/>
    </xf>
    <xf numFmtId="0" fontId="0" fillId="0" borderId="10" xfId="0" applyBorder="1" applyAlignment="1">
      <alignment vertical="top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vertical="top"/>
    </xf>
    <xf numFmtId="0" fontId="0" fillId="0" borderId="13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10" xfId="0" applyBorder="1"/>
    <xf numFmtId="0" fontId="0" fillId="0" borderId="10" xfId="0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11" xfId="0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2" borderId="10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4" xfId="0" applyFont="1" applyBorder="1"/>
    <xf numFmtId="0" fontId="0" fillId="0" borderId="12" xfId="0" applyBorder="1" applyAlignment="1">
      <alignment horizontal="center"/>
    </xf>
    <xf numFmtId="0" fontId="3" fillId="0" borderId="4" xfId="0" applyFont="1" applyBorder="1" applyProtection="1">
      <protection locked="0"/>
    </xf>
    <xf numFmtId="0" fontId="3" fillId="3" borderId="4" xfId="0" applyFont="1" applyFill="1" applyBorder="1" applyAlignment="1" applyProtection="1">
      <alignment shrinkToFit="1"/>
      <protection locked="0"/>
    </xf>
    <xf numFmtId="0" fontId="0" fillId="4" borderId="4" xfId="0" applyFill="1" applyBorder="1" applyAlignment="1">
      <alignment shrinkToFit="1"/>
    </xf>
    <xf numFmtId="0" fontId="5" fillId="0" borderId="0" xfId="0" applyFont="1"/>
    <xf numFmtId="0" fontId="0" fillId="5" borderId="4" xfId="0" applyFill="1" applyBorder="1" applyAlignment="1">
      <alignment shrinkToFit="1"/>
    </xf>
    <xf numFmtId="0" fontId="0" fillId="4" borderId="4" xfId="0" applyFill="1" applyBorder="1" applyAlignment="1">
      <alignment horizontal="center"/>
    </xf>
    <xf numFmtId="0" fontId="0" fillId="4" borderId="4" xfId="0" applyFill="1" applyBorder="1" applyAlignment="1">
      <alignment horizontal="left"/>
    </xf>
    <xf numFmtId="0" fontId="7" fillId="0" borderId="14" xfId="1" applyFont="1" applyBorder="1"/>
    <xf numFmtId="0" fontId="8" fillId="0" borderId="0" xfId="0" applyFont="1"/>
    <xf numFmtId="0" fontId="3" fillId="0" borderId="0" xfId="0" applyFont="1"/>
    <xf numFmtId="0" fontId="9" fillId="0" borderId="0" xfId="0" applyFont="1"/>
    <xf numFmtId="0" fontId="3" fillId="0" borderId="0" xfId="0" applyFont="1" applyAlignment="1">
      <alignment shrinkToFit="1"/>
    </xf>
    <xf numFmtId="0" fontId="3" fillId="0" borderId="0" xfId="0" quotePrefix="1" applyFont="1" applyAlignment="1">
      <alignment shrinkToFit="1"/>
    </xf>
    <xf numFmtId="0" fontId="10" fillId="0" borderId="0" xfId="0" applyFont="1"/>
    <xf numFmtId="0" fontId="0" fillId="0" borderId="0" xfId="0" applyAlignment="1">
      <alignment shrinkToFit="1"/>
    </xf>
    <xf numFmtId="0" fontId="11" fillId="0" borderId="0" xfId="0" applyFont="1"/>
    <xf numFmtId="0" fontId="12" fillId="0" borderId="0" xfId="0" applyFont="1"/>
    <xf numFmtId="0" fontId="3" fillId="0" borderId="0" xfId="2"/>
    <xf numFmtId="0" fontId="3" fillId="0" borderId="0" xfId="2" applyAlignment="1">
      <alignment shrinkToFit="1"/>
    </xf>
    <xf numFmtId="0" fontId="3" fillId="0" borderId="0" xfId="2" quotePrefix="1" applyAlignment="1">
      <alignment shrinkToFit="1"/>
    </xf>
    <xf numFmtId="0" fontId="6" fillId="0" borderId="0" xfId="0" applyFont="1"/>
    <xf numFmtId="49" fontId="0" fillId="0" borderId="7" xfId="0" quotePrefix="1" applyNumberFormat="1" applyBorder="1" applyAlignment="1">
      <alignment horizontal="center"/>
    </xf>
    <xf numFmtId="0" fontId="14" fillId="0" borderId="0" xfId="0" applyFont="1" applyAlignment="1">
      <alignment vertical="center"/>
    </xf>
    <xf numFmtId="0" fontId="0" fillId="0" borderId="3" xfId="0" applyBorder="1" applyAlignment="1">
      <alignment horizontal="center" shrinkToFit="1"/>
    </xf>
    <xf numFmtId="0" fontId="0" fillId="0" borderId="4" xfId="0" applyBorder="1" applyAlignment="1">
      <alignment horizontal="center" shrinkToFit="1"/>
    </xf>
    <xf numFmtId="0" fontId="0" fillId="37" borderId="2" xfId="0" applyFill="1" applyBorder="1"/>
    <xf numFmtId="0" fontId="0" fillId="0" borderId="4" xfId="0" applyBorder="1"/>
    <xf numFmtId="0" fontId="0" fillId="0" borderId="0" xfId="0" applyAlignment="1">
      <alignment vertical="center"/>
    </xf>
    <xf numFmtId="0" fontId="0" fillId="38" borderId="0" xfId="0" applyFill="1"/>
    <xf numFmtId="0" fontId="0" fillId="0" borderId="11" xfId="0" applyBorder="1" applyAlignment="1">
      <alignment horizontal="center" vertical="top"/>
    </xf>
    <xf numFmtId="0" fontId="3" fillId="0" borderId="4" xfId="0" quotePrefix="1" applyFont="1" applyBorder="1" applyProtection="1">
      <protection locked="0"/>
    </xf>
    <xf numFmtId="0" fontId="34" fillId="0" borderId="4" xfId="0" applyFont="1" applyBorder="1" applyAlignment="1">
      <alignment vertical="center" wrapText="1"/>
    </xf>
    <xf numFmtId="0" fontId="34" fillId="0" borderId="1" xfId="0" applyFont="1" applyBorder="1" applyAlignment="1">
      <alignment vertical="center" wrapText="1"/>
    </xf>
    <xf numFmtId="0" fontId="0" fillId="5" borderId="4" xfId="0" applyFill="1" applyBorder="1" applyAlignment="1" applyProtection="1">
      <alignment horizontal="center" shrinkToFit="1"/>
      <protection locked="0"/>
    </xf>
    <xf numFmtId="0" fontId="0" fillId="5" borderId="10" xfId="0" applyFill="1" applyBorder="1" applyAlignment="1" applyProtection="1">
      <alignment horizontal="center" shrinkToFit="1"/>
      <protection locked="0"/>
    </xf>
    <xf numFmtId="0" fontId="0" fillId="0" borderId="0" xfId="0" quotePrefix="1"/>
    <xf numFmtId="0" fontId="15" fillId="0" borderId="0" xfId="0" applyFont="1"/>
    <xf numFmtId="0" fontId="15" fillId="0" borderId="0" xfId="0" applyFont="1" applyAlignment="1">
      <alignment wrapText="1"/>
    </xf>
    <xf numFmtId="0" fontId="7" fillId="0" borderId="24" xfId="1" applyFont="1" applyBorder="1"/>
    <xf numFmtId="0" fontId="0" fillId="0" borderId="1" xfId="0" applyBorder="1" applyAlignment="1">
      <alignment horizontal="center" wrapText="1"/>
    </xf>
    <xf numFmtId="0" fontId="35" fillId="0" borderId="25" xfId="0" applyFont="1" applyBorder="1" applyAlignment="1">
      <alignment vertical="center"/>
    </xf>
    <xf numFmtId="0" fontId="35" fillId="0" borderId="0" xfId="0" applyFont="1"/>
    <xf numFmtId="0" fontId="35" fillId="0" borderId="26" xfId="0" applyFont="1" applyBorder="1" applyAlignment="1">
      <alignment vertical="center"/>
    </xf>
    <xf numFmtId="0" fontId="34" fillId="0" borderId="4" xfId="0" applyFont="1" applyBorder="1" applyAlignment="1">
      <alignment horizontal="left" vertical="center" wrapText="1"/>
    </xf>
    <xf numFmtId="0" fontId="0" fillId="38" borderId="0" xfId="0" applyFill="1" applyAlignment="1">
      <alignment horizontal="left"/>
    </xf>
    <xf numFmtId="0" fontId="34" fillId="0" borderId="1" xfId="0" applyFont="1" applyBorder="1" applyAlignment="1">
      <alignment horizontal="left" vertical="center" wrapText="1"/>
    </xf>
    <xf numFmtId="49" fontId="0" fillId="0" borderId="10" xfId="0" quotePrefix="1" applyNumberFormat="1" applyBorder="1" applyAlignment="1">
      <alignment horizontal="center"/>
    </xf>
    <xf numFmtId="0" fontId="36" fillId="0" borderId="0" xfId="0" applyFont="1"/>
    <xf numFmtId="0" fontId="37" fillId="0" borderId="0" xfId="0" applyFont="1"/>
    <xf numFmtId="0" fontId="1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0" xfId="0" applyBorder="1" applyAlignment="1">
      <alignment horizontal="center" wrapText="1"/>
    </xf>
  </cellXfs>
  <cellStyles count="53">
    <cellStyle name="20% - 1. jelölőszín 2" xfId="28" xr:uid="{00000000-0005-0000-0000-000000000000}"/>
    <cellStyle name="20% - 2. jelölőszín 2" xfId="32" xr:uid="{00000000-0005-0000-0000-000001000000}"/>
    <cellStyle name="20% - 3. jelölőszín 2" xfId="36" xr:uid="{00000000-0005-0000-0000-000002000000}"/>
    <cellStyle name="20% - 4. jelölőszín 2" xfId="40" xr:uid="{00000000-0005-0000-0000-000003000000}"/>
    <cellStyle name="20% - 5. jelölőszín 2" xfId="44" xr:uid="{00000000-0005-0000-0000-000004000000}"/>
    <cellStyle name="20% - 6. jelölőszín 2" xfId="48" xr:uid="{00000000-0005-0000-0000-000005000000}"/>
    <cellStyle name="40% - 1. jelölőszín 2" xfId="29" xr:uid="{00000000-0005-0000-0000-000006000000}"/>
    <cellStyle name="40% - 2. jelölőszín 2" xfId="33" xr:uid="{00000000-0005-0000-0000-000007000000}"/>
    <cellStyle name="40% - 3. jelölőszín 2" xfId="37" xr:uid="{00000000-0005-0000-0000-000008000000}"/>
    <cellStyle name="40% - 4. jelölőszín 2" xfId="41" xr:uid="{00000000-0005-0000-0000-000009000000}"/>
    <cellStyle name="40% - 5. jelölőszín 2" xfId="45" xr:uid="{00000000-0005-0000-0000-00000A000000}"/>
    <cellStyle name="40% - 6. jelölőszín 2" xfId="49" xr:uid="{00000000-0005-0000-0000-00000B000000}"/>
    <cellStyle name="60% - 1. jelölőszín 2" xfId="30" xr:uid="{00000000-0005-0000-0000-00000C000000}"/>
    <cellStyle name="60% - 2. jelölőszín 2" xfId="34" xr:uid="{00000000-0005-0000-0000-00000D000000}"/>
    <cellStyle name="60% - 3. jelölőszín 2" xfId="38" xr:uid="{00000000-0005-0000-0000-00000E000000}"/>
    <cellStyle name="60% - 4. jelölőszín 2" xfId="42" xr:uid="{00000000-0005-0000-0000-00000F000000}"/>
    <cellStyle name="60% - 5. jelölőszín 2" xfId="46" xr:uid="{00000000-0005-0000-0000-000010000000}"/>
    <cellStyle name="60% - 6. jelölőszín 2" xfId="50" xr:uid="{00000000-0005-0000-0000-000011000000}"/>
    <cellStyle name="Bevitel 2" xfId="19" xr:uid="{00000000-0005-0000-0000-000012000000}"/>
    <cellStyle name="Cím" xfId="3" builtinId="15" customBuiltin="1"/>
    <cellStyle name="Címsor 1 2" xfId="12" xr:uid="{00000000-0005-0000-0000-000014000000}"/>
    <cellStyle name="Címsor 2 2" xfId="13" xr:uid="{00000000-0005-0000-0000-000015000000}"/>
    <cellStyle name="Címsor 3 2" xfId="14" xr:uid="{00000000-0005-0000-0000-000016000000}"/>
    <cellStyle name="Címsor 4 2" xfId="15" xr:uid="{00000000-0005-0000-0000-000017000000}"/>
    <cellStyle name="Ellenőrzőcella 2" xfId="23" xr:uid="{00000000-0005-0000-0000-000018000000}"/>
    <cellStyle name="Figyelmeztetés 2" xfId="24" xr:uid="{00000000-0005-0000-0000-000019000000}"/>
    <cellStyle name="Hiperhivatkozás_MEH_kisermvekbejelentlap_OORI" xfId="6" xr:uid="{00000000-0005-0000-0000-00001A000000}"/>
    <cellStyle name="Hivatkozott cella 2" xfId="22" xr:uid="{00000000-0005-0000-0000-00001B000000}"/>
    <cellStyle name="Jegyzet 2" xfId="52" xr:uid="{00000000-0005-0000-0000-00001C000000}"/>
    <cellStyle name="Jelölőszín 1 2" xfId="27" xr:uid="{00000000-0005-0000-0000-00001D000000}"/>
    <cellStyle name="Jelölőszín 2 2" xfId="31" xr:uid="{00000000-0005-0000-0000-00001E000000}"/>
    <cellStyle name="Jelölőszín 3 2" xfId="35" xr:uid="{00000000-0005-0000-0000-00001F000000}"/>
    <cellStyle name="Jelölőszín 4 2" xfId="39" xr:uid="{00000000-0005-0000-0000-000020000000}"/>
    <cellStyle name="Jelölőszín 5 2" xfId="43" xr:uid="{00000000-0005-0000-0000-000021000000}"/>
    <cellStyle name="Jelölőszín 6 2" xfId="47" xr:uid="{00000000-0005-0000-0000-000022000000}"/>
    <cellStyle name="Jó 2" xfId="16" xr:uid="{00000000-0005-0000-0000-000023000000}"/>
    <cellStyle name="Kimenet 2" xfId="20" xr:uid="{00000000-0005-0000-0000-000024000000}"/>
    <cellStyle name="Magyarázó szöveg 2" xfId="25" xr:uid="{00000000-0005-0000-0000-000025000000}"/>
    <cellStyle name="Normál" xfId="0" builtinId="0"/>
    <cellStyle name="Normál 2" xfId="2" xr:uid="{00000000-0005-0000-0000-000027000000}"/>
    <cellStyle name="Normál 2 2" xfId="10" xr:uid="{00000000-0005-0000-0000-000028000000}"/>
    <cellStyle name="Normál 2 3" xfId="7" xr:uid="{00000000-0005-0000-0000-000029000000}"/>
    <cellStyle name="Normál 3" xfId="8" xr:uid="{00000000-0005-0000-0000-00002A000000}"/>
    <cellStyle name="Normál 4" xfId="5" xr:uid="{00000000-0005-0000-0000-00002B000000}"/>
    <cellStyle name="Normál 5" xfId="9" xr:uid="{00000000-0005-0000-0000-00002C000000}"/>
    <cellStyle name="Normál 6" xfId="11" xr:uid="{00000000-0005-0000-0000-00002D000000}"/>
    <cellStyle name="Normál 7" xfId="51" xr:uid="{00000000-0005-0000-0000-00002E000000}"/>
    <cellStyle name="Normál 8" xfId="4" xr:uid="{00000000-0005-0000-0000-00002F000000}"/>
    <cellStyle name="Normál_Beállítás_1" xfId="1" xr:uid="{00000000-0005-0000-0000-000030000000}"/>
    <cellStyle name="Összesen 2" xfId="26" xr:uid="{00000000-0005-0000-0000-000032000000}"/>
    <cellStyle name="Rossz 2" xfId="17" xr:uid="{00000000-0005-0000-0000-000033000000}"/>
    <cellStyle name="Semleges 2" xfId="18" xr:uid="{00000000-0005-0000-0000-000034000000}"/>
    <cellStyle name="Számítás 2" xfId="21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entasun-my.sharepoint.com/Users/User/Downloads/MINTA_V21_4_20230201(2)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üldő-Mérlegkör-Elosztó"/>
      <sheetName val="Fogyasztói_adatok"/>
      <sheetName val="Beállítás"/>
      <sheetName val="Munk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"/>
  <sheetViews>
    <sheetView tabSelected="1" zoomScale="90" zoomScaleNormal="90" workbookViewId="0">
      <selection activeCell="G9" sqref="G9"/>
    </sheetView>
  </sheetViews>
  <sheetFormatPr defaultRowHeight="15.5"/>
  <cols>
    <col min="1" max="1" width="25.25" bestFit="1" customWidth="1"/>
    <col min="2" max="2" width="58.83203125" customWidth="1"/>
    <col min="3" max="3" width="14.83203125" hidden="1" customWidth="1"/>
    <col min="4" max="4" width="16.83203125" hidden="1" customWidth="1"/>
    <col min="5" max="5" width="17.75" hidden="1" customWidth="1"/>
    <col min="6" max="6" width="13.58203125" hidden="1" customWidth="1"/>
    <col min="7" max="8" width="38.83203125" customWidth="1"/>
  </cols>
  <sheetData>
    <row r="1" spans="1:8">
      <c r="A1" s="59"/>
      <c r="B1" s="7"/>
      <c r="C1" s="5" t="s">
        <v>0</v>
      </c>
      <c r="D1" s="6"/>
      <c r="E1" s="6"/>
      <c r="F1" s="6"/>
    </row>
    <row r="2" spans="1:8">
      <c r="B2" s="25" t="s">
        <v>1</v>
      </c>
      <c r="C2" s="60" t="s">
        <v>2</v>
      </c>
      <c r="D2" s="34" t="s">
        <v>3</v>
      </c>
      <c r="E2" s="61" t="s">
        <v>4</v>
      </c>
      <c r="F2" s="34" t="s">
        <v>5</v>
      </c>
      <c r="G2" s="7" t="s">
        <v>6</v>
      </c>
      <c r="H2" s="7" t="s">
        <v>7</v>
      </c>
    </row>
    <row r="3" spans="1:8">
      <c r="A3" s="62" t="s">
        <v>8</v>
      </c>
      <c r="B3" s="70"/>
      <c r="C3" s="63" t="s">
        <v>9</v>
      </c>
      <c r="D3" s="42">
        <f>HLOOKUP(C3,Beállítás!$C$2:$IS$3,2,FALSE)</f>
        <v>8</v>
      </c>
      <c r="E3" s="42">
        <f ca="1">INDIRECT("'Beállítás'!C" &amp; (Elosztó_Aggregátor!D3-2))</f>
        <v>6</v>
      </c>
      <c r="F3" s="42">
        <f ca="1">IF(ISERROR(MATCH(B3,INDIRECT("'Beállítás'!B" &amp; D3 &amp; ":B" &amp; (D3+E3-1)),0)),0,D3+MATCH(B3,INDIRECT("'Beállítás'!B" &amp; D3 &amp; ":B" &amp; (D3+E3-1)),0)-1)</f>
        <v>0</v>
      </c>
      <c r="G3" s="42" t="e">
        <f ca="1">INDIRECT("'Beállítás'!C" &amp; $F3)</f>
        <v>#REF!</v>
      </c>
      <c r="H3" s="42" t="e">
        <f ca="1">INDIRECT("'Beállítás'!D" &amp; $F3)</f>
        <v>#REF!</v>
      </c>
    </row>
    <row r="4" spans="1:8">
      <c r="A4" s="62" t="s">
        <v>10</v>
      </c>
      <c r="B4" s="70"/>
      <c r="C4" s="63" t="s">
        <v>11</v>
      </c>
      <c r="D4" s="42">
        <f>HLOOKUP(C4,Beállítás!$C$2:$IS$3,2,FALSE)</f>
        <v>246</v>
      </c>
      <c r="E4" s="42">
        <f ca="1">INDIRECT("'Beállítás'!C" &amp; (Elosztó_Aggregátor!D4-2))</f>
        <v>50</v>
      </c>
      <c r="F4" s="42">
        <f ca="1">IF(ISERROR(MATCH(B4,INDIRECT("'Beállítás'!B" &amp; D4 &amp; ":B" &amp; (D4+E4-1)),0)),0,D4+MATCH(B4,INDIRECT("'Beállítás'!B" &amp; D4 &amp; ":B" &amp; (D4+E4-1)),0)-1)</f>
        <v>0</v>
      </c>
      <c r="G4" s="42" t="e">
        <f ca="1">INDIRECT("'Beállítás'!C" &amp; $F4)</f>
        <v>#REF!</v>
      </c>
      <c r="H4" s="42" t="e">
        <f ca="1">INDIRECT("'Beállítás'!D" &amp; $F4)</f>
        <v>#REF!</v>
      </c>
    </row>
    <row r="5" spans="1:8">
      <c r="A5" s="62" t="s">
        <v>12</v>
      </c>
      <c r="B5" s="70"/>
      <c r="C5" s="63" t="s">
        <v>455</v>
      </c>
      <c r="D5" s="42">
        <f>HLOOKUP(C5,Beállítás!$C$2:$IS$3,2,FALSE)</f>
        <v>220</v>
      </c>
      <c r="E5" s="42">
        <f ca="1">INDIRECT("'Beállítás'!C" &amp; (Elosztó_Aggregátor!D5-2))</f>
        <v>3</v>
      </c>
      <c r="F5" s="42">
        <f ca="1">IF(ISERROR(MATCH(B5,INDIRECT("'Beállítás'!B" &amp; D5 &amp; ":B" &amp; (D5+E5-1)),0)),0,D5+MATCH(B5,INDIRECT("'Beállítás'!B" &amp; D5 &amp; ":B" &amp; (D5+E5-1)),0)-1)</f>
        <v>0</v>
      </c>
      <c r="G5" s="42" t="s">
        <v>13</v>
      </c>
      <c r="H5" s="42" t="s">
        <v>13</v>
      </c>
    </row>
    <row r="6" spans="1:8">
      <c r="A6" s="62" t="s">
        <v>14</v>
      </c>
      <c r="B6" s="70"/>
      <c r="C6" s="63" t="s">
        <v>15</v>
      </c>
      <c r="D6" s="42">
        <f>HLOOKUP(C6,Beállítás!$C$2:$IS$3,2,FALSE)</f>
        <v>18</v>
      </c>
      <c r="E6" s="42">
        <f ca="1">INDIRECT("'Beállítás'!C" &amp; (Elosztó_Aggregátor!D6-2))</f>
        <v>75</v>
      </c>
      <c r="F6" s="42">
        <f ca="1">IF(ISERROR(MATCH(B6,INDIRECT("'Beállítás'!B" &amp; D6 &amp; ":B" &amp; (D6+E6-1)),0)),0,D6+MATCH(B6,INDIRECT("'Beállítás'!B" &amp; D6 &amp; ":B" &amp; (D6+E6-1)),0)-1)</f>
        <v>0</v>
      </c>
      <c r="G6" s="42" t="e">
        <f ca="1">INDIRECT("'Beállítás'!C" &amp; $F6)</f>
        <v>#REF!</v>
      </c>
      <c r="H6" s="42" t="e">
        <f ca="1">INDIRECT("'Beállítás'!D" &amp; $F6)</f>
        <v>#REF!</v>
      </c>
    </row>
    <row r="7" spans="1:8">
      <c r="A7" s="62" t="s">
        <v>16</v>
      </c>
      <c r="B7" s="71"/>
      <c r="C7" s="63"/>
      <c r="D7" s="42"/>
      <c r="E7" s="42"/>
      <c r="F7" s="42"/>
      <c r="G7" s="42" t="e">
        <f>VLOOKUP(B7,$B$3:$H$4,6,FALSE)</f>
        <v>#N/A</v>
      </c>
      <c r="H7" s="42" t="e">
        <f>VLOOKUP(B7,$B$3:$H$4,7,FALSE)</f>
        <v>#N/A</v>
      </c>
    </row>
    <row r="12" spans="1:8" s="64" customFormat="1" ht="46.15" customHeight="1">
      <c r="A12" s="86" t="s">
        <v>17</v>
      </c>
      <c r="B12" s="86"/>
      <c r="C12" s="86"/>
      <c r="D12" s="86"/>
      <c r="E12" s="86"/>
      <c r="F12" s="86"/>
      <c r="G12" s="86"/>
      <c r="H12" s="86"/>
    </row>
    <row r="16" spans="1:8" s="64" customFormat="1" ht="46.15" customHeight="1">
      <c r="A16" s="87" t="s">
        <v>18</v>
      </c>
      <c r="B16" s="87"/>
      <c r="C16" s="87"/>
      <c r="D16" s="87"/>
      <c r="E16" s="87"/>
      <c r="F16" s="87"/>
      <c r="G16" s="87"/>
      <c r="H16" s="87"/>
    </row>
    <row r="20" spans="1:8" s="64" customFormat="1" ht="46.15" customHeight="1">
      <c r="A20" s="88" t="s">
        <v>19</v>
      </c>
      <c r="B20" s="88"/>
      <c r="C20" s="88"/>
      <c r="D20" s="88"/>
      <c r="E20" s="88"/>
      <c r="F20" s="88"/>
      <c r="G20" s="88"/>
      <c r="H20" s="88"/>
    </row>
  </sheetData>
  <mergeCells count="3">
    <mergeCell ref="A12:H12"/>
    <mergeCell ref="A16:H16"/>
    <mergeCell ref="A20:H20"/>
  </mergeCells>
  <dataValidations count="1">
    <dataValidation type="list" allowBlank="1" showInputMessage="1" showErrorMessage="1" sqref="B7" xr:uid="{00000000-0002-0000-0000-000000000000}">
      <formula1>$B$3:$B$4</formula1>
    </dataValidation>
  </dataValidations>
  <pageMargins left="0.7" right="0.7" top="0.75" bottom="0.75" header="0.3" footer="0.3"/>
  <pageSetup paperSize="9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2000000}">
          <x14:formula1>
            <xm:f>Beállítás!$B$18:$B$87</xm:f>
          </x14:formula1>
          <xm:sqref>B6</xm:sqref>
        </x14:dataValidation>
        <x14:dataValidation type="list" allowBlank="1" showInputMessage="1" showErrorMessage="1" xr:uid="{00000000-0002-0000-0000-000004000000}">
          <x14:formula1>
            <xm:f>Beállítás!$B$246:$B$295</xm:f>
          </x14:formula1>
          <xm:sqref>B4 B6</xm:sqref>
        </x14:dataValidation>
        <x14:dataValidation type="list" allowBlank="1" showInputMessage="1" showErrorMessage="1" xr:uid="{1C882962-04C4-4D9A-957D-CF624E0E7549}">
          <x14:formula1>
            <xm:f>Beállítás!$B$220:$B$223</xm:f>
          </x14:formula1>
          <xm:sqref>B5</xm:sqref>
        </x14:dataValidation>
        <x14:dataValidation type="list" allowBlank="1" showInputMessage="1" showErrorMessage="1" xr:uid="{00000000-0002-0000-0000-000001000000}">
          <x14:formula1>
            <xm:f>Beállítás!$B$8:$B$13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57"/>
  <sheetViews>
    <sheetView zoomScale="80" zoomScaleNormal="80" workbookViewId="0">
      <selection activeCell="C9" sqref="C9"/>
    </sheetView>
  </sheetViews>
  <sheetFormatPr defaultColWidth="11" defaultRowHeight="15.5"/>
  <cols>
    <col min="1" max="1" width="0.58203125" customWidth="1"/>
    <col min="2" max="2" width="4.33203125" bestFit="1" customWidth="1"/>
    <col min="3" max="3" width="25.33203125" customWidth="1"/>
    <col min="4" max="4" width="29" customWidth="1"/>
    <col min="5" max="5" width="30" customWidth="1"/>
    <col min="6" max="6" width="25" customWidth="1"/>
    <col min="7" max="7" width="16.5" bestFit="1" customWidth="1"/>
    <col min="8" max="9" width="16.5" customWidth="1"/>
    <col min="10" max="10" width="7.5" bestFit="1" customWidth="1"/>
    <col min="11" max="11" width="11.5" bestFit="1" customWidth="1"/>
    <col min="12" max="12" width="11.5" customWidth="1"/>
    <col min="13" max="14" width="24.58203125" customWidth="1"/>
    <col min="15" max="15" width="17.58203125" customWidth="1"/>
    <col min="16" max="16" width="21.08203125" bestFit="1" customWidth="1"/>
    <col min="17" max="17" width="18.5" bestFit="1" customWidth="1"/>
    <col min="18" max="18" width="16.5" customWidth="1"/>
    <col min="19" max="19" width="9.33203125" bestFit="1" customWidth="1"/>
    <col min="20" max="20" width="11.5" bestFit="1" customWidth="1"/>
    <col min="21" max="21" width="9.33203125" bestFit="1" customWidth="1"/>
    <col min="22" max="22" width="14.75" bestFit="1" customWidth="1"/>
    <col min="23" max="27" width="30.5" customWidth="1"/>
    <col min="28" max="28" width="15.5" customWidth="1"/>
  </cols>
  <sheetData>
    <row r="1" spans="1:29">
      <c r="A1" s="1" t="s">
        <v>20</v>
      </c>
      <c r="B1" s="1">
        <f>COUNTA($B$8:$B$99999)</f>
        <v>50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9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9" ht="31">
      <c r="B3" s="3" t="s">
        <v>21</v>
      </c>
      <c r="C3" s="6" t="s">
        <v>22</v>
      </c>
      <c r="D3" s="6"/>
      <c r="E3" s="6"/>
      <c r="F3" s="7" t="s">
        <v>23</v>
      </c>
      <c r="G3" s="4" t="s">
        <v>24</v>
      </c>
      <c r="H3" s="8"/>
      <c r="I3" s="8"/>
      <c r="J3" s="8"/>
      <c r="K3" s="8"/>
      <c r="L3" s="5"/>
      <c r="M3" s="7" t="s">
        <v>25</v>
      </c>
      <c r="N3" s="7" t="s">
        <v>525</v>
      </c>
      <c r="O3" s="9" t="s">
        <v>26</v>
      </c>
      <c r="P3" s="9"/>
      <c r="Q3" s="76" t="s">
        <v>526</v>
      </c>
      <c r="R3" s="7" t="s">
        <v>27</v>
      </c>
      <c r="S3" s="89" t="s">
        <v>29</v>
      </c>
      <c r="T3" s="90"/>
      <c r="U3" s="90"/>
      <c r="V3" s="91"/>
      <c r="W3" s="7" t="s">
        <v>16</v>
      </c>
      <c r="X3" s="7" t="s">
        <v>10</v>
      </c>
      <c r="Y3" s="7" t="s">
        <v>12</v>
      </c>
      <c r="Z3" s="7" t="s">
        <v>14</v>
      </c>
      <c r="AA3" s="7" t="s">
        <v>8</v>
      </c>
      <c r="AB3" s="10" t="s">
        <v>30</v>
      </c>
    </row>
    <row r="4" spans="1:29">
      <c r="B4" s="11"/>
      <c r="C4" s="12" t="s">
        <v>28</v>
      </c>
      <c r="D4" s="92" t="s">
        <v>508</v>
      </c>
      <c r="E4" s="12" t="s">
        <v>8</v>
      </c>
      <c r="F4" s="11"/>
      <c r="G4" s="12" t="s">
        <v>31</v>
      </c>
      <c r="H4" s="12" t="s">
        <v>32</v>
      </c>
      <c r="I4" s="12" t="s">
        <v>1</v>
      </c>
      <c r="J4" s="13" t="s">
        <v>33</v>
      </c>
      <c r="K4" s="14"/>
      <c r="L4" s="15"/>
      <c r="M4" s="12" t="s">
        <v>34</v>
      </c>
      <c r="N4" s="58" t="s">
        <v>513</v>
      </c>
      <c r="O4" s="12" t="s">
        <v>35</v>
      </c>
      <c r="P4" s="12" t="s">
        <v>36</v>
      </c>
      <c r="Q4" s="12" t="s">
        <v>37</v>
      </c>
      <c r="R4" s="12"/>
      <c r="S4" s="12" t="s">
        <v>25</v>
      </c>
      <c r="T4" s="7" t="s">
        <v>525</v>
      </c>
      <c r="U4" s="11" t="s">
        <v>38</v>
      </c>
      <c r="V4" s="16" t="s">
        <v>39</v>
      </c>
      <c r="W4" s="11"/>
      <c r="X4" s="11"/>
      <c r="Y4" s="11"/>
      <c r="Z4" s="11"/>
      <c r="AA4" s="11"/>
      <c r="AB4" s="17"/>
    </row>
    <row r="5" spans="1:29">
      <c r="A5" s="18"/>
      <c r="B5" s="19"/>
      <c r="C5" s="20" t="s">
        <v>41</v>
      </c>
      <c r="D5" s="93"/>
      <c r="E5" s="20"/>
      <c r="F5" s="19"/>
      <c r="G5" s="19"/>
      <c r="H5" s="21"/>
      <c r="I5" s="21"/>
      <c r="J5" s="66" t="s">
        <v>42</v>
      </c>
      <c r="K5" s="23" t="s">
        <v>43</v>
      </c>
      <c r="L5" s="22" t="s">
        <v>44</v>
      </c>
      <c r="M5" s="19"/>
      <c r="N5" s="19"/>
      <c r="O5" s="19"/>
      <c r="P5" s="20" t="s">
        <v>45</v>
      </c>
      <c r="Q5" s="20" t="s">
        <v>40</v>
      </c>
      <c r="R5" s="20" t="s">
        <v>40</v>
      </c>
      <c r="S5" s="20"/>
      <c r="T5" s="83" t="s">
        <v>513</v>
      </c>
      <c r="U5" s="20" t="s">
        <v>47</v>
      </c>
      <c r="V5" s="20" t="s">
        <v>47</v>
      </c>
      <c r="W5" s="19"/>
      <c r="X5" s="19"/>
      <c r="Y5" s="19"/>
      <c r="Z5" s="19"/>
      <c r="AA5" s="19"/>
      <c r="AB5" s="22"/>
      <c r="AC5" s="18"/>
    </row>
    <row r="6" spans="1:29">
      <c r="B6" s="24" t="s">
        <v>48</v>
      </c>
      <c r="C6" s="26"/>
      <c r="D6" s="26"/>
      <c r="E6" s="25"/>
      <c r="F6" s="27"/>
      <c r="G6" s="24"/>
      <c r="H6" s="28"/>
      <c r="I6" s="29"/>
      <c r="J6" s="29"/>
      <c r="K6" s="30"/>
      <c r="L6" s="31"/>
      <c r="M6" s="32"/>
      <c r="N6" s="32"/>
      <c r="O6" s="24"/>
      <c r="P6" s="26"/>
      <c r="Q6" s="32"/>
      <c r="R6" s="25"/>
      <c r="S6" s="25"/>
      <c r="T6" s="25"/>
      <c r="U6" s="34"/>
      <c r="V6" s="34"/>
      <c r="W6" s="32"/>
      <c r="X6" s="32"/>
      <c r="Y6" s="32"/>
      <c r="Z6" s="32"/>
      <c r="AA6" s="32"/>
      <c r="AB6" s="33"/>
    </row>
    <row r="7" spans="1:29">
      <c r="B7" s="24" t="s">
        <v>49</v>
      </c>
      <c r="C7" s="32"/>
      <c r="D7" s="32"/>
      <c r="E7" s="25"/>
      <c r="F7" s="27"/>
      <c r="G7" s="24"/>
      <c r="H7" s="29"/>
      <c r="I7" s="29"/>
      <c r="J7" s="29"/>
      <c r="K7" s="29"/>
      <c r="L7" s="29"/>
      <c r="M7" s="32"/>
      <c r="N7" s="32"/>
      <c r="O7" s="24"/>
      <c r="P7" s="32"/>
      <c r="Q7" s="25"/>
      <c r="R7" s="32"/>
      <c r="S7" s="25"/>
      <c r="T7" s="25"/>
      <c r="U7" s="34"/>
      <c r="V7" s="36"/>
      <c r="W7" s="32"/>
      <c r="X7" s="32"/>
      <c r="Y7" s="32"/>
      <c r="Z7" s="32"/>
      <c r="AA7" s="32"/>
      <c r="AB7" s="33"/>
    </row>
    <row r="8" spans="1:29">
      <c r="B8" s="35">
        <v>1</v>
      </c>
      <c r="C8" s="38"/>
      <c r="D8" s="38"/>
      <c r="E8" s="38"/>
      <c r="F8" s="2"/>
      <c r="G8" s="2"/>
      <c r="H8" s="37"/>
      <c r="I8" s="37"/>
      <c r="J8" s="37"/>
      <c r="K8" s="37"/>
      <c r="L8" s="37"/>
      <c r="M8" s="37"/>
      <c r="N8" s="67"/>
      <c r="O8" s="2"/>
      <c r="P8" s="37"/>
      <c r="Q8" s="37"/>
      <c r="R8" s="37"/>
      <c r="S8" s="37"/>
      <c r="T8" s="37"/>
      <c r="U8" s="38"/>
      <c r="V8" s="38"/>
      <c r="W8" s="39" t="str">
        <f>IF(AND(ISBLANK(C8),ISBLANK(E8)),"",Elosztó_Aggregátor!$B$7)</f>
        <v/>
      </c>
      <c r="X8" s="39" t="str">
        <f>IF(AND(ISBLANK(C8),ISBLANK(E8)),"",Elosztó_Aggregátor!$B$4)</f>
        <v/>
      </c>
      <c r="Y8" s="39" t="str">
        <f>IF(AND(ISBLANK(C8),ISBLANK(E8)),"",Elosztó_Aggregátor!$B$5)</f>
        <v/>
      </c>
      <c r="Z8" s="39" t="str">
        <f>IF(AND(ISBLANK(C8),ISBLANK(E8)),"",Elosztó_Aggregátor!$B$6)</f>
        <v/>
      </c>
      <c r="AA8" s="39" t="str">
        <f>IF(AND(ISBLANK(C8),ISBLANK(E8)),"",Elosztó_Aggregátor!$B$3)</f>
        <v/>
      </c>
      <c r="AB8" s="37"/>
    </row>
    <row r="9" spans="1:29">
      <c r="B9" s="35">
        <v>2</v>
      </c>
      <c r="C9" s="38"/>
      <c r="D9" s="38"/>
      <c r="E9" s="38"/>
      <c r="F9" s="37"/>
      <c r="G9" s="37"/>
      <c r="H9" s="37"/>
      <c r="I9" s="37"/>
      <c r="J9" s="37"/>
      <c r="K9" s="37"/>
      <c r="L9" s="37"/>
      <c r="M9" s="37"/>
      <c r="N9" s="67"/>
      <c r="O9" s="37"/>
      <c r="P9" s="37"/>
      <c r="Q9" s="37"/>
      <c r="R9" s="37"/>
      <c r="S9" s="37"/>
      <c r="T9" s="37"/>
      <c r="U9" s="38"/>
      <c r="V9" s="38"/>
      <c r="W9" s="39" t="str">
        <f>IF(AND(ISBLANK(C9),ISBLANK(E9)),"",Elosztó_Aggregátor!$B$7)</f>
        <v/>
      </c>
      <c r="X9" s="39" t="str">
        <f>IF(AND(ISBLANK(C9),ISBLANK(E9)),"",Elosztó_Aggregátor!$B$4)</f>
        <v/>
      </c>
      <c r="Y9" s="39" t="str">
        <f>IF(AND(ISBLANK(C9),ISBLANK(E9)),"",Elosztó_Aggregátor!$B$5)</f>
        <v/>
      </c>
      <c r="Z9" s="39" t="str">
        <f>IF(AND(ISBLANK(C9),ISBLANK(E9)),"",Elosztó_Aggregátor!$B$6)</f>
        <v/>
      </c>
      <c r="AA9" s="39" t="str">
        <f>IF(AND(ISBLANK(C9),ISBLANK(E9)),"",Elosztó_Aggregátor!$B$3)</f>
        <v/>
      </c>
      <c r="AB9" s="37"/>
    </row>
    <row r="10" spans="1:29">
      <c r="B10" s="35">
        <v>3</v>
      </c>
      <c r="C10" s="38"/>
      <c r="D10" s="38"/>
      <c r="E10" s="38"/>
      <c r="F10" s="37"/>
      <c r="G10" s="37"/>
      <c r="H10" s="37"/>
      <c r="I10" s="37"/>
      <c r="J10" s="37"/>
      <c r="K10" s="37"/>
      <c r="L10" s="37"/>
      <c r="M10" s="37"/>
      <c r="N10" s="67"/>
      <c r="O10" s="37"/>
      <c r="P10" s="37"/>
      <c r="Q10" s="37"/>
      <c r="R10" s="37"/>
      <c r="S10" s="37"/>
      <c r="T10" s="37"/>
      <c r="U10" s="38"/>
      <c r="V10" s="38"/>
      <c r="W10" s="39" t="str">
        <f>IF(AND(ISBLANK(C10),ISBLANK(E10)),"",Elosztó_Aggregátor!$B$7)</f>
        <v/>
      </c>
      <c r="X10" s="39" t="str">
        <f>IF(AND(ISBLANK(C10),ISBLANK(E10)),"",Elosztó_Aggregátor!$B$4)</f>
        <v/>
      </c>
      <c r="Y10" s="39" t="str">
        <f>IF(AND(ISBLANK(C10),ISBLANK(E10)),"",Elosztó_Aggregátor!$B$5)</f>
        <v/>
      </c>
      <c r="Z10" s="39" t="str">
        <f>IF(AND(ISBLANK(C10),ISBLANK(E10)),"",Elosztó_Aggregátor!$B$6)</f>
        <v/>
      </c>
      <c r="AA10" s="39" t="str">
        <f>IF(AND(ISBLANK(C10),ISBLANK(E10)),"",Elosztó_Aggregátor!$B$3)</f>
        <v/>
      </c>
      <c r="AB10" s="37"/>
    </row>
    <row r="11" spans="1:29">
      <c r="B11" s="35">
        <v>4</v>
      </c>
      <c r="C11" s="38"/>
      <c r="D11" s="38"/>
      <c r="E11" s="38"/>
      <c r="F11" s="37"/>
      <c r="G11" s="37"/>
      <c r="H11" s="37"/>
      <c r="I11" s="37"/>
      <c r="J11" s="37"/>
      <c r="K11" s="37"/>
      <c r="L11" s="37"/>
      <c r="M11" s="37"/>
      <c r="N11" s="67"/>
      <c r="O11" s="37"/>
      <c r="P11" s="37"/>
      <c r="Q11" s="37"/>
      <c r="R11" s="37"/>
      <c r="S11" s="37"/>
      <c r="T11" s="37"/>
      <c r="U11" s="38"/>
      <c r="V11" s="38"/>
      <c r="W11" s="39" t="str">
        <f>IF(AND(ISBLANK(C11),ISBLANK(E11)),"",Elosztó_Aggregátor!$B$7)</f>
        <v/>
      </c>
      <c r="X11" s="39" t="str">
        <f>IF(AND(ISBLANK(C11),ISBLANK(E11)),"",Elosztó_Aggregátor!$B$4)</f>
        <v/>
      </c>
      <c r="Y11" s="39" t="str">
        <f>IF(AND(ISBLANK(C11),ISBLANK(E11)),"",Elosztó_Aggregátor!$B$5)</f>
        <v/>
      </c>
      <c r="Z11" s="39" t="str">
        <f>IF(AND(ISBLANK(C11),ISBLANK(E11)),"",Elosztó_Aggregátor!$B$6)</f>
        <v/>
      </c>
      <c r="AA11" s="39" t="str">
        <f>IF(AND(ISBLANK(C11),ISBLANK(E11)),"",Elosztó_Aggregátor!$B$3)</f>
        <v/>
      </c>
      <c r="AB11" s="37"/>
    </row>
    <row r="12" spans="1:29">
      <c r="B12" s="35">
        <v>5</v>
      </c>
      <c r="C12" s="38"/>
      <c r="D12" s="38"/>
      <c r="E12" s="38"/>
      <c r="F12" s="37"/>
      <c r="G12" s="37"/>
      <c r="H12" s="37"/>
      <c r="I12" s="37"/>
      <c r="J12" s="37"/>
      <c r="K12" s="37"/>
      <c r="L12" s="37"/>
      <c r="M12" s="37"/>
      <c r="N12" s="67"/>
      <c r="O12" s="37"/>
      <c r="P12" s="37"/>
      <c r="Q12" s="37"/>
      <c r="R12" s="37"/>
      <c r="S12" s="37"/>
      <c r="T12" s="37"/>
      <c r="U12" s="38"/>
      <c r="V12" s="38"/>
      <c r="W12" s="39" t="str">
        <f>IF(AND(ISBLANK(C12),ISBLANK(E12)),"",Elosztó_Aggregátor!$B$7)</f>
        <v/>
      </c>
      <c r="X12" s="39" t="str">
        <f>IF(AND(ISBLANK(C12),ISBLANK(E12)),"",Elosztó_Aggregátor!$B$4)</f>
        <v/>
      </c>
      <c r="Y12" s="39" t="str">
        <f>IF(AND(ISBLANK(C12),ISBLANK(E12)),"",Elosztó_Aggregátor!$B$5)</f>
        <v/>
      </c>
      <c r="Z12" s="39" t="str">
        <f>IF(AND(ISBLANK(C12),ISBLANK(E12)),"",Elosztó_Aggregátor!$B$6)</f>
        <v/>
      </c>
      <c r="AA12" s="39" t="str">
        <f>IF(AND(ISBLANK(C12),ISBLANK(E12)),"",Elosztó_Aggregátor!$B$3)</f>
        <v/>
      </c>
      <c r="AB12" s="37"/>
    </row>
    <row r="13" spans="1:29">
      <c r="B13" s="35">
        <v>6</v>
      </c>
      <c r="C13" s="38"/>
      <c r="D13" s="38"/>
      <c r="E13" s="38"/>
      <c r="F13" s="37"/>
      <c r="G13" s="37"/>
      <c r="H13" s="37"/>
      <c r="I13" s="37"/>
      <c r="J13" s="37"/>
      <c r="K13" s="37"/>
      <c r="L13" s="37"/>
      <c r="M13" s="37"/>
      <c r="N13" s="67"/>
      <c r="O13" s="37"/>
      <c r="P13" s="37"/>
      <c r="Q13" s="37"/>
      <c r="R13" s="37"/>
      <c r="S13" s="37"/>
      <c r="T13" s="37"/>
      <c r="U13" s="38"/>
      <c r="V13" s="38"/>
      <c r="W13" s="39" t="str">
        <f>IF(AND(ISBLANK(C13),ISBLANK(E13)),"",Elosztó_Aggregátor!$B$7)</f>
        <v/>
      </c>
      <c r="X13" s="39" t="str">
        <f>IF(AND(ISBLANK(C13),ISBLANK(E13)),"",Elosztó_Aggregátor!$B$4)</f>
        <v/>
      </c>
      <c r="Y13" s="39" t="str">
        <f>IF(AND(ISBLANK(C13),ISBLANK(E13)),"",Elosztó_Aggregátor!$B$5)</f>
        <v/>
      </c>
      <c r="Z13" s="39" t="str">
        <f>IF(AND(ISBLANK(C13),ISBLANK(E13)),"",Elosztó_Aggregátor!$B$6)</f>
        <v/>
      </c>
      <c r="AA13" s="39" t="str">
        <f>IF(AND(ISBLANK(C13),ISBLANK(E13)),"",Elosztó_Aggregátor!$B$3)</f>
        <v/>
      </c>
      <c r="AB13" s="37"/>
    </row>
    <row r="14" spans="1:29">
      <c r="B14" s="35">
        <v>7</v>
      </c>
      <c r="C14" s="38"/>
      <c r="D14" s="38"/>
      <c r="E14" s="38"/>
      <c r="F14" s="37"/>
      <c r="G14" s="37"/>
      <c r="H14" s="37"/>
      <c r="I14" s="37"/>
      <c r="J14" s="37"/>
      <c r="K14" s="37"/>
      <c r="L14" s="37"/>
      <c r="M14" s="37"/>
      <c r="N14" s="67"/>
      <c r="O14" s="37"/>
      <c r="P14" s="37"/>
      <c r="Q14" s="37"/>
      <c r="R14" s="37"/>
      <c r="S14" s="37"/>
      <c r="T14" s="37"/>
      <c r="U14" s="38"/>
      <c r="V14" s="38"/>
      <c r="W14" s="39" t="str">
        <f>IF(AND(ISBLANK(C14),ISBLANK(E14)),"",Elosztó_Aggregátor!$B$7)</f>
        <v/>
      </c>
      <c r="X14" s="39" t="str">
        <f>IF(AND(ISBLANK(C14),ISBLANK(E14)),"",Elosztó_Aggregátor!$B$4)</f>
        <v/>
      </c>
      <c r="Y14" s="39" t="str">
        <f>IF(AND(ISBLANK(C14),ISBLANK(E14)),"",Elosztó_Aggregátor!$B$5)</f>
        <v/>
      </c>
      <c r="Z14" s="39" t="str">
        <f>IF(AND(ISBLANK(C14),ISBLANK(E14)),"",Elosztó_Aggregátor!$B$6)</f>
        <v/>
      </c>
      <c r="AA14" s="39" t="str">
        <f>IF(AND(ISBLANK(C14),ISBLANK(E14)),"",Elosztó_Aggregátor!$B$3)</f>
        <v/>
      </c>
      <c r="AB14" s="37"/>
    </row>
    <row r="15" spans="1:29">
      <c r="B15" s="35">
        <v>8</v>
      </c>
      <c r="C15" s="38"/>
      <c r="D15" s="38"/>
      <c r="E15" s="38"/>
      <c r="F15" s="37"/>
      <c r="G15" s="37"/>
      <c r="H15" s="37"/>
      <c r="I15" s="37"/>
      <c r="J15" s="37"/>
      <c r="K15" s="37"/>
      <c r="L15" s="37"/>
      <c r="M15" s="37"/>
      <c r="N15" s="67"/>
      <c r="O15" s="37"/>
      <c r="P15" s="37"/>
      <c r="Q15" s="37"/>
      <c r="R15" s="37"/>
      <c r="S15" s="37"/>
      <c r="T15" s="37"/>
      <c r="U15" s="38"/>
      <c r="V15" s="38"/>
      <c r="W15" s="39" t="str">
        <f>IF(AND(ISBLANK(C15),ISBLANK(E15)),"",Elosztó_Aggregátor!$B$7)</f>
        <v/>
      </c>
      <c r="X15" s="39" t="str">
        <f>IF(AND(ISBLANK(C15),ISBLANK(E15)),"",Elosztó_Aggregátor!$B$4)</f>
        <v/>
      </c>
      <c r="Y15" s="39" t="str">
        <f>IF(AND(ISBLANK(C15),ISBLANK(E15)),"",Elosztó_Aggregátor!$B$5)</f>
        <v/>
      </c>
      <c r="Z15" s="39" t="str">
        <f>IF(AND(ISBLANK(C15),ISBLANK(E15)),"",Elosztó_Aggregátor!$B$6)</f>
        <v/>
      </c>
      <c r="AA15" s="39" t="str">
        <f>IF(AND(ISBLANK(C15),ISBLANK(E15)),"",Elosztó_Aggregátor!$B$3)</f>
        <v/>
      </c>
      <c r="AB15" s="37"/>
    </row>
    <row r="16" spans="1:29">
      <c r="B16" s="35">
        <v>9</v>
      </c>
      <c r="C16" s="38"/>
      <c r="D16" s="38"/>
      <c r="E16" s="38"/>
      <c r="F16" s="37"/>
      <c r="G16" s="37"/>
      <c r="H16" s="37"/>
      <c r="I16" s="37"/>
      <c r="J16" s="37"/>
      <c r="K16" s="37"/>
      <c r="L16" s="37"/>
      <c r="M16" s="37"/>
      <c r="N16" s="67"/>
      <c r="O16" s="37"/>
      <c r="P16" s="37"/>
      <c r="Q16" s="37"/>
      <c r="R16" s="37"/>
      <c r="S16" s="37"/>
      <c r="T16" s="37"/>
      <c r="U16" s="38"/>
      <c r="V16" s="38"/>
      <c r="W16" s="39" t="str">
        <f>IF(AND(ISBLANK(C16),ISBLANK(E16)),"",Elosztó_Aggregátor!$B$7)</f>
        <v/>
      </c>
      <c r="X16" s="39" t="str">
        <f>IF(AND(ISBLANK(C16),ISBLANK(E16)),"",Elosztó_Aggregátor!$B$4)</f>
        <v/>
      </c>
      <c r="Y16" s="39" t="str">
        <f>IF(AND(ISBLANK(C16),ISBLANK(E16)),"",Elosztó_Aggregátor!$B$5)</f>
        <v/>
      </c>
      <c r="Z16" s="39" t="str">
        <f>IF(AND(ISBLANK(C16),ISBLANK(E16)),"",Elosztó_Aggregátor!$B$6)</f>
        <v/>
      </c>
      <c r="AA16" s="39" t="str">
        <f>IF(AND(ISBLANK(C16),ISBLANK(E16)),"",Elosztó_Aggregátor!$B$3)</f>
        <v/>
      </c>
      <c r="AB16" s="37"/>
    </row>
    <row r="17" spans="2:28">
      <c r="B17" s="35">
        <v>10</v>
      </c>
      <c r="C17" s="38"/>
      <c r="D17" s="38"/>
      <c r="E17" s="38"/>
      <c r="F17" s="37"/>
      <c r="G17" s="37"/>
      <c r="H17" s="37"/>
      <c r="I17" s="37"/>
      <c r="J17" s="37"/>
      <c r="K17" s="37"/>
      <c r="L17" s="37"/>
      <c r="M17" s="37"/>
      <c r="N17" s="67"/>
      <c r="O17" s="37"/>
      <c r="P17" s="37"/>
      <c r="Q17" s="37"/>
      <c r="R17" s="37"/>
      <c r="S17" s="37"/>
      <c r="T17" s="37"/>
      <c r="U17" s="38"/>
      <c r="V17" s="38"/>
      <c r="W17" s="39" t="str">
        <f>IF(AND(ISBLANK(C17),ISBLANK(E17)),"",Elosztó_Aggregátor!$B$7)</f>
        <v/>
      </c>
      <c r="X17" s="39" t="str">
        <f>IF(AND(ISBLANK(C17),ISBLANK(E17)),"",Elosztó_Aggregátor!$B$4)</f>
        <v/>
      </c>
      <c r="Y17" s="39" t="str">
        <f>IF(AND(ISBLANK(C17),ISBLANK(E17)),"",Elosztó_Aggregátor!$B$5)</f>
        <v/>
      </c>
      <c r="Z17" s="39" t="str">
        <f>IF(AND(ISBLANK(C17),ISBLANK(E17)),"",Elosztó_Aggregátor!$B$6)</f>
        <v/>
      </c>
      <c r="AA17" s="39" t="str">
        <f>IF(AND(ISBLANK(C17),ISBLANK(E17)),"",Elosztó_Aggregátor!$B$3)</f>
        <v/>
      </c>
      <c r="AB17" s="37"/>
    </row>
    <row r="18" spans="2:28">
      <c r="B18" s="35">
        <v>11</v>
      </c>
      <c r="C18" s="38"/>
      <c r="D18" s="38"/>
      <c r="E18" s="38"/>
      <c r="F18" s="37"/>
      <c r="G18" s="37"/>
      <c r="H18" s="37"/>
      <c r="I18" s="37"/>
      <c r="J18" s="37"/>
      <c r="K18" s="37"/>
      <c r="L18" s="37"/>
      <c r="M18" s="37"/>
      <c r="N18" s="67"/>
      <c r="O18" s="37"/>
      <c r="P18" s="37"/>
      <c r="Q18" s="37"/>
      <c r="R18" s="37"/>
      <c r="S18" s="37"/>
      <c r="T18" s="37"/>
      <c r="U18" s="38"/>
      <c r="V18" s="38"/>
      <c r="W18" s="39" t="str">
        <f>IF(AND(ISBLANK(C18),ISBLANK(E18)),"",Elosztó_Aggregátor!$B$7)</f>
        <v/>
      </c>
      <c r="X18" s="39" t="str">
        <f>IF(AND(ISBLANK(C18),ISBLANK(E18)),"",Elosztó_Aggregátor!$B$4)</f>
        <v/>
      </c>
      <c r="Y18" s="39" t="str">
        <f>IF(AND(ISBLANK(C18),ISBLANK(E18)),"",Elosztó_Aggregátor!$B$5)</f>
        <v/>
      </c>
      <c r="Z18" s="39" t="str">
        <f>IF(AND(ISBLANK(C18),ISBLANK(E18)),"",Elosztó_Aggregátor!$B$6)</f>
        <v/>
      </c>
      <c r="AA18" s="39" t="str">
        <f>IF(AND(ISBLANK(C18),ISBLANK(E18)),"",Elosztó_Aggregátor!$B$3)</f>
        <v/>
      </c>
      <c r="AB18" s="37"/>
    </row>
    <row r="19" spans="2:28">
      <c r="B19" s="35">
        <v>12</v>
      </c>
      <c r="C19" s="38"/>
      <c r="D19" s="38"/>
      <c r="E19" s="38"/>
      <c r="F19" s="37"/>
      <c r="G19" s="37"/>
      <c r="H19" s="37"/>
      <c r="I19" s="37"/>
      <c r="J19" s="37"/>
      <c r="K19" s="37"/>
      <c r="L19" s="37"/>
      <c r="M19" s="37"/>
      <c r="N19" s="67"/>
      <c r="O19" s="37"/>
      <c r="P19" s="37"/>
      <c r="Q19" s="37"/>
      <c r="R19" s="37"/>
      <c r="S19" s="37"/>
      <c r="T19" s="37"/>
      <c r="U19" s="38"/>
      <c r="V19" s="38"/>
      <c r="W19" s="39" t="str">
        <f>IF(AND(ISBLANK(C19),ISBLANK(E19)),"",Elosztó_Aggregátor!$B$7)</f>
        <v/>
      </c>
      <c r="X19" s="39" t="str">
        <f>IF(AND(ISBLANK(C19),ISBLANK(E19)),"",Elosztó_Aggregátor!$B$4)</f>
        <v/>
      </c>
      <c r="Y19" s="39" t="str">
        <f>IF(AND(ISBLANK(C19),ISBLANK(E19)),"",Elosztó_Aggregátor!$B$5)</f>
        <v/>
      </c>
      <c r="Z19" s="39" t="str">
        <f>IF(AND(ISBLANK(C19),ISBLANK(E19)),"",Elosztó_Aggregátor!$B$6)</f>
        <v/>
      </c>
      <c r="AA19" s="39" t="str">
        <f>IF(AND(ISBLANK(C19),ISBLANK(E19)),"",Elosztó_Aggregátor!$B$3)</f>
        <v/>
      </c>
      <c r="AB19" s="37"/>
    </row>
    <row r="20" spans="2:28">
      <c r="B20" s="35">
        <v>13</v>
      </c>
      <c r="C20" s="38"/>
      <c r="D20" s="38"/>
      <c r="E20" s="38"/>
      <c r="F20" s="37"/>
      <c r="G20" s="37"/>
      <c r="H20" s="37"/>
      <c r="I20" s="37"/>
      <c r="J20" s="37"/>
      <c r="K20" s="37"/>
      <c r="L20" s="37"/>
      <c r="M20" s="37"/>
      <c r="N20" s="67"/>
      <c r="O20" s="37"/>
      <c r="P20" s="37"/>
      <c r="Q20" s="37"/>
      <c r="R20" s="37"/>
      <c r="S20" s="37"/>
      <c r="T20" s="37"/>
      <c r="U20" s="38"/>
      <c r="V20" s="38"/>
      <c r="W20" s="39" t="str">
        <f>IF(AND(ISBLANK(C20),ISBLANK(E20)),"",Elosztó_Aggregátor!$B$7)</f>
        <v/>
      </c>
      <c r="X20" s="39" t="str">
        <f>IF(AND(ISBLANK(C20),ISBLANK(E20)),"",Elosztó_Aggregátor!$B$4)</f>
        <v/>
      </c>
      <c r="Y20" s="39" t="str">
        <f>IF(AND(ISBLANK(C20),ISBLANK(E20)),"",Elosztó_Aggregátor!$B$5)</f>
        <v/>
      </c>
      <c r="Z20" s="39" t="str">
        <f>IF(AND(ISBLANK(C20),ISBLANK(E20)),"",Elosztó_Aggregátor!$B$6)</f>
        <v/>
      </c>
      <c r="AA20" s="39" t="str">
        <f>IF(AND(ISBLANK(C20),ISBLANK(E20)),"",Elosztó_Aggregátor!$B$3)</f>
        <v/>
      </c>
      <c r="AB20" s="37"/>
    </row>
    <row r="21" spans="2:28">
      <c r="B21" s="35">
        <v>14</v>
      </c>
      <c r="C21" s="38"/>
      <c r="D21" s="38"/>
      <c r="E21" s="38"/>
      <c r="F21" s="37"/>
      <c r="G21" s="37"/>
      <c r="H21" s="37"/>
      <c r="I21" s="37"/>
      <c r="J21" s="37"/>
      <c r="K21" s="37"/>
      <c r="L21" s="37"/>
      <c r="M21" s="37"/>
      <c r="N21" s="67"/>
      <c r="O21" s="37"/>
      <c r="P21" s="37"/>
      <c r="Q21" s="37"/>
      <c r="R21" s="37"/>
      <c r="S21" s="37"/>
      <c r="T21" s="37"/>
      <c r="U21" s="38"/>
      <c r="V21" s="38"/>
      <c r="W21" s="39" t="str">
        <f>IF(AND(ISBLANK(C21),ISBLANK(E21)),"",Elosztó_Aggregátor!$B$7)</f>
        <v/>
      </c>
      <c r="X21" s="39" t="str">
        <f>IF(AND(ISBLANK(C21),ISBLANK(E21)),"",Elosztó_Aggregátor!$B$4)</f>
        <v/>
      </c>
      <c r="Y21" s="39" t="str">
        <f>IF(AND(ISBLANK(C21),ISBLANK(E21)),"",Elosztó_Aggregátor!$B$5)</f>
        <v/>
      </c>
      <c r="Z21" s="39" t="str">
        <f>IF(AND(ISBLANK(C21),ISBLANK(E21)),"",Elosztó_Aggregátor!$B$6)</f>
        <v/>
      </c>
      <c r="AA21" s="39" t="str">
        <f>IF(AND(ISBLANK(C21),ISBLANK(E21)),"",Elosztó_Aggregátor!$B$3)</f>
        <v/>
      </c>
      <c r="AB21" s="37"/>
    </row>
    <row r="22" spans="2:28">
      <c r="B22" s="35">
        <v>15</v>
      </c>
      <c r="C22" s="38"/>
      <c r="D22" s="38"/>
      <c r="E22" s="38"/>
      <c r="F22" s="37"/>
      <c r="G22" s="37"/>
      <c r="H22" s="37"/>
      <c r="I22" s="37"/>
      <c r="J22" s="37"/>
      <c r="K22" s="37"/>
      <c r="L22" s="37"/>
      <c r="M22" s="37"/>
      <c r="N22" s="67"/>
      <c r="O22" s="37"/>
      <c r="P22" s="37"/>
      <c r="Q22" s="37"/>
      <c r="R22" s="37"/>
      <c r="S22" s="37"/>
      <c r="T22" s="37"/>
      <c r="U22" s="38"/>
      <c r="V22" s="38"/>
      <c r="W22" s="39" t="str">
        <f>IF(AND(ISBLANK(C22),ISBLANK(E22)),"",Elosztó_Aggregátor!$B$7)</f>
        <v/>
      </c>
      <c r="X22" s="39" t="str">
        <f>IF(AND(ISBLANK(C22),ISBLANK(E22)),"",Elosztó_Aggregátor!$B$4)</f>
        <v/>
      </c>
      <c r="Y22" s="39" t="str">
        <f>IF(AND(ISBLANK(C22),ISBLANK(E22)),"",Elosztó_Aggregátor!$B$5)</f>
        <v/>
      </c>
      <c r="Z22" s="39" t="str">
        <f>IF(AND(ISBLANK(C22),ISBLANK(E22)),"",Elosztó_Aggregátor!$B$6)</f>
        <v/>
      </c>
      <c r="AA22" s="39" t="str">
        <f>IF(AND(ISBLANK(C22),ISBLANK(E22)),"",Elosztó_Aggregátor!$B$3)</f>
        <v/>
      </c>
      <c r="AB22" s="37"/>
    </row>
    <row r="23" spans="2:28">
      <c r="B23" s="35">
        <v>16</v>
      </c>
      <c r="C23" s="38"/>
      <c r="D23" s="38"/>
      <c r="E23" s="38"/>
      <c r="F23" s="37"/>
      <c r="G23" s="37"/>
      <c r="H23" s="37"/>
      <c r="I23" s="37"/>
      <c r="J23" s="37"/>
      <c r="K23" s="37"/>
      <c r="L23" s="37"/>
      <c r="M23" s="37"/>
      <c r="N23" s="67"/>
      <c r="O23" s="37"/>
      <c r="P23" s="37"/>
      <c r="Q23" s="37"/>
      <c r="R23" s="37"/>
      <c r="S23" s="37"/>
      <c r="T23" s="37"/>
      <c r="U23" s="38"/>
      <c r="V23" s="38"/>
      <c r="W23" s="39" t="str">
        <f>IF(AND(ISBLANK(C23),ISBLANK(E23)),"",Elosztó_Aggregátor!$B$7)</f>
        <v/>
      </c>
      <c r="X23" s="39" t="str">
        <f>IF(AND(ISBLANK(C23),ISBLANK(E23)),"",Elosztó_Aggregátor!$B$4)</f>
        <v/>
      </c>
      <c r="Y23" s="39" t="str">
        <f>IF(AND(ISBLANK(C23),ISBLANK(E23)),"",Elosztó_Aggregátor!$B$5)</f>
        <v/>
      </c>
      <c r="Z23" s="39" t="str">
        <f>IF(AND(ISBLANK(C23),ISBLANK(E23)),"",Elosztó_Aggregátor!$B$6)</f>
        <v/>
      </c>
      <c r="AA23" s="39" t="str">
        <f>IF(AND(ISBLANK(C23),ISBLANK(E23)),"",Elosztó_Aggregátor!$B$3)</f>
        <v/>
      </c>
      <c r="AB23" s="37"/>
    </row>
    <row r="24" spans="2:28">
      <c r="B24" s="35">
        <v>17</v>
      </c>
      <c r="C24" s="38"/>
      <c r="D24" s="38"/>
      <c r="E24" s="38"/>
      <c r="F24" s="37"/>
      <c r="G24" s="37"/>
      <c r="H24" s="37"/>
      <c r="I24" s="37"/>
      <c r="J24" s="37"/>
      <c r="K24" s="37"/>
      <c r="L24" s="37"/>
      <c r="M24" s="37"/>
      <c r="N24" s="67"/>
      <c r="O24" s="37"/>
      <c r="P24" s="37"/>
      <c r="Q24" s="37"/>
      <c r="R24" s="37"/>
      <c r="S24" s="37"/>
      <c r="T24" s="37"/>
      <c r="U24" s="38"/>
      <c r="V24" s="38"/>
      <c r="W24" s="39" t="str">
        <f>IF(AND(ISBLANK(C24),ISBLANK(E24)),"",Elosztó_Aggregátor!$B$7)</f>
        <v/>
      </c>
      <c r="X24" s="39" t="str">
        <f>IF(AND(ISBLANK(C24),ISBLANK(E24)),"",Elosztó_Aggregátor!$B$4)</f>
        <v/>
      </c>
      <c r="Y24" s="39" t="str">
        <f>IF(AND(ISBLANK(C24),ISBLANK(E24)),"",Elosztó_Aggregátor!$B$5)</f>
        <v/>
      </c>
      <c r="Z24" s="39" t="str">
        <f>IF(AND(ISBLANK(C24),ISBLANK(E24)),"",Elosztó_Aggregátor!$B$6)</f>
        <v/>
      </c>
      <c r="AA24" s="39" t="str">
        <f>IF(AND(ISBLANK(C24),ISBLANK(E24)),"",Elosztó_Aggregátor!$B$3)</f>
        <v/>
      </c>
      <c r="AB24" s="37"/>
    </row>
    <row r="25" spans="2:28">
      <c r="B25" s="35">
        <v>18</v>
      </c>
      <c r="C25" s="38"/>
      <c r="D25" s="38"/>
      <c r="E25" s="38"/>
      <c r="F25" s="37"/>
      <c r="G25" s="37"/>
      <c r="H25" s="37"/>
      <c r="I25" s="37"/>
      <c r="J25" s="37"/>
      <c r="K25" s="37"/>
      <c r="L25" s="37"/>
      <c r="M25" s="37"/>
      <c r="N25" s="67"/>
      <c r="O25" s="37"/>
      <c r="P25" s="37"/>
      <c r="Q25" s="37"/>
      <c r="R25" s="37"/>
      <c r="S25" s="37"/>
      <c r="T25" s="37"/>
      <c r="U25" s="38"/>
      <c r="V25" s="38"/>
      <c r="W25" s="39" t="str">
        <f>IF(AND(ISBLANK(C25),ISBLANK(E25)),"",Elosztó_Aggregátor!$B$7)</f>
        <v/>
      </c>
      <c r="X25" s="39" t="str">
        <f>IF(AND(ISBLANK(C25),ISBLANK(E25)),"",Elosztó_Aggregátor!$B$4)</f>
        <v/>
      </c>
      <c r="Y25" s="39" t="str">
        <f>IF(AND(ISBLANK(C25),ISBLANK(E25)),"",Elosztó_Aggregátor!$B$5)</f>
        <v/>
      </c>
      <c r="Z25" s="39" t="str">
        <f>IF(AND(ISBLANK(C25),ISBLANK(E25)),"",Elosztó_Aggregátor!$B$6)</f>
        <v/>
      </c>
      <c r="AA25" s="39" t="str">
        <f>IF(AND(ISBLANK(C25),ISBLANK(E25)),"",Elosztó_Aggregátor!$B$3)</f>
        <v/>
      </c>
      <c r="AB25" s="37"/>
    </row>
    <row r="26" spans="2:28">
      <c r="B26" s="35">
        <v>19</v>
      </c>
      <c r="C26" s="38"/>
      <c r="D26" s="38"/>
      <c r="E26" s="38"/>
      <c r="F26" s="37"/>
      <c r="G26" s="37"/>
      <c r="H26" s="37"/>
      <c r="I26" s="37"/>
      <c r="J26" s="37"/>
      <c r="K26" s="37"/>
      <c r="L26" s="37"/>
      <c r="M26" s="37"/>
      <c r="N26" s="67"/>
      <c r="O26" s="37"/>
      <c r="P26" s="37"/>
      <c r="Q26" s="37"/>
      <c r="R26" s="37"/>
      <c r="S26" s="37"/>
      <c r="T26" s="37"/>
      <c r="U26" s="38"/>
      <c r="V26" s="38"/>
      <c r="W26" s="39" t="str">
        <f>IF(AND(ISBLANK(C26),ISBLANK(E26)),"",Elosztó_Aggregátor!$B$7)</f>
        <v/>
      </c>
      <c r="X26" s="39" t="str">
        <f>IF(AND(ISBLANK(C26),ISBLANK(E26)),"",Elosztó_Aggregátor!$B$4)</f>
        <v/>
      </c>
      <c r="Y26" s="39" t="str">
        <f>IF(AND(ISBLANK(C26),ISBLANK(E26)),"",Elosztó_Aggregátor!$B$5)</f>
        <v/>
      </c>
      <c r="Z26" s="39" t="str">
        <f>IF(AND(ISBLANK(C26),ISBLANK(E26)),"",Elosztó_Aggregátor!$B$6)</f>
        <v/>
      </c>
      <c r="AA26" s="39" t="str">
        <f>IF(AND(ISBLANK(C26),ISBLANK(E26)),"",Elosztó_Aggregátor!$B$3)</f>
        <v/>
      </c>
      <c r="AB26" s="37"/>
    </row>
    <row r="27" spans="2:28">
      <c r="B27" s="35">
        <v>20</v>
      </c>
      <c r="C27" s="38"/>
      <c r="D27" s="38"/>
      <c r="E27" s="38"/>
      <c r="F27" s="37"/>
      <c r="G27" s="37"/>
      <c r="H27" s="37"/>
      <c r="I27" s="37"/>
      <c r="J27" s="37"/>
      <c r="K27" s="37"/>
      <c r="L27" s="37"/>
      <c r="M27" s="37"/>
      <c r="N27" s="67"/>
      <c r="O27" s="37"/>
      <c r="P27" s="37"/>
      <c r="Q27" s="37"/>
      <c r="R27" s="37"/>
      <c r="S27" s="37"/>
      <c r="T27" s="37"/>
      <c r="U27" s="38"/>
      <c r="V27" s="38"/>
      <c r="W27" s="39" t="str">
        <f>IF(AND(ISBLANK(C27),ISBLANK(E27)),"",Elosztó_Aggregátor!$B$7)</f>
        <v/>
      </c>
      <c r="X27" s="39" t="str">
        <f>IF(AND(ISBLANK(C27),ISBLANK(E27)),"",Elosztó_Aggregátor!$B$4)</f>
        <v/>
      </c>
      <c r="Y27" s="39" t="str">
        <f>IF(AND(ISBLANK(C27),ISBLANK(E27)),"",Elosztó_Aggregátor!$B$5)</f>
        <v/>
      </c>
      <c r="Z27" s="39" t="str">
        <f>IF(AND(ISBLANK(C27),ISBLANK(E27)),"",Elosztó_Aggregátor!$B$6)</f>
        <v/>
      </c>
      <c r="AA27" s="39" t="str">
        <f>IF(AND(ISBLANK(C27),ISBLANK(E27)),"",Elosztó_Aggregátor!$B$3)</f>
        <v/>
      </c>
      <c r="AB27" s="37"/>
    </row>
    <row r="28" spans="2:28">
      <c r="B28" s="35">
        <v>21</v>
      </c>
      <c r="C28" s="38"/>
      <c r="D28" s="38"/>
      <c r="E28" s="38"/>
      <c r="F28" s="37"/>
      <c r="G28" s="37"/>
      <c r="H28" s="37"/>
      <c r="I28" s="37"/>
      <c r="J28" s="37"/>
      <c r="K28" s="37"/>
      <c r="L28" s="37"/>
      <c r="M28" s="37"/>
      <c r="N28" s="67"/>
      <c r="O28" s="37"/>
      <c r="P28" s="37"/>
      <c r="Q28" s="37"/>
      <c r="R28" s="37"/>
      <c r="S28" s="37"/>
      <c r="T28" s="37"/>
      <c r="U28" s="38"/>
      <c r="V28" s="38"/>
      <c r="W28" s="39" t="str">
        <f>IF(AND(ISBLANK(C28),ISBLANK(E28)),"",Elosztó_Aggregátor!$B$7)</f>
        <v/>
      </c>
      <c r="X28" s="39" t="str">
        <f>IF(AND(ISBLANK(C28),ISBLANK(E28)),"",Elosztó_Aggregátor!$B$4)</f>
        <v/>
      </c>
      <c r="Y28" s="39" t="str">
        <f>IF(AND(ISBLANK(C28),ISBLANK(E28)),"",Elosztó_Aggregátor!$B$5)</f>
        <v/>
      </c>
      <c r="Z28" s="39" t="str">
        <f>IF(AND(ISBLANK(C28),ISBLANK(E28)),"",Elosztó_Aggregátor!$B$6)</f>
        <v/>
      </c>
      <c r="AA28" s="39" t="str">
        <f>IF(AND(ISBLANK(C28),ISBLANK(E28)),"",Elosztó_Aggregátor!$B$3)</f>
        <v/>
      </c>
      <c r="AB28" s="37"/>
    </row>
    <row r="29" spans="2:28">
      <c r="B29" s="35">
        <v>22</v>
      </c>
      <c r="C29" s="38"/>
      <c r="D29" s="38"/>
      <c r="E29" s="38"/>
      <c r="F29" s="37"/>
      <c r="G29" s="37"/>
      <c r="H29" s="37"/>
      <c r="I29" s="37"/>
      <c r="J29" s="37"/>
      <c r="K29" s="37"/>
      <c r="L29" s="37"/>
      <c r="M29" s="37"/>
      <c r="N29" s="67"/>
      <c r="O29" s="37"/>
      <c r="P29" s="37"/>
      <c r="Q29" s="37"/>
      <c r="R29" s="37"/>
      <c r="S29" s="37"/>
      <c r="T29" s="37"/>
      <c r="U29" s="38"/>
      <c r="V29" s="38"/>
      <c r="W29" s="39" t="str">
        <f>IF(AND(ISBLANK(C29),ISBLANK(E29)),"",Elosztó_Aggregátor!$B$7)</f>
        <v/>
      </c>
      <c r="X29" s="39" t="str">
        <f>IF(AND(ISBLANK(C29),ISBLANK(E29)),"",Elosztó_Aggregátor!$B$4)</f>
        <v/>
      </c>
      <c r="Y29" s="39" t="str">
        <f>IF(AND(ISBLANK(C29),ISBLANK(E29)),"",Elosztó_Aggregátor!$B$5)</f>
        <v/>
      </c>
      <c r="Z29" s="39" t="str">
        <f>IF(AND(ISBLANK(C29),ISBLANK(E29)),"",Elosztó_Aggregátor!$B$6)</f>
        <v/>
      </c>
      <c r="AA29" s="39" t="str">
        <f>IF(AND(ISBLANK(C29),ISBLANK(E29)),"",Elosztó_Aggregátor!$B$3)</f>
        <v/>
      </c>
      <c r="AB29" s="37"/>
    </row>
    <row r="30" spans="2:28">
      <c r="B30" s="35">
        <v>23</v>
      </c>
      <c r="C30" s="38"/>
      <c r="D30" s="38"/>
      <c r="E30" s="38"/>
      <c r="F30" s="37"/>
      <c r="G30" s="37"/>
      <c r="H30" s="37"/>
      <c r="I30" s="37"/>
      <c r="J30" s="37"/>
      <c r="K30" s="37"/>
      <c r="L30" s="37"/>
      <c r="M30" s="37"/>
      <c r="N30" s="67"/>
      <c r="O30" s="37"/>
      <c r="P30" s="37"/>
      <c r="Q30" s="37"/>
      <c r="R30" s="37"/>
      <c r="S30" s="37"/>
      <c r="T30" s="37"/>
      <c r="U30" s="38"/>
      <c r="V30" s="38"/>
      <c r="W30" s="39" t="str">
        <f>IF(AND(ISBLANK(C30),ISBLANK(E30)),"",Elosztó_Aggregátor!$B$7)</f>
        <v/>
      </c>
      <c r="X30" s="39" t="str">
        <f>IF(AND(ISBLANK(C30),ISBLANK(E30)),"",Elosztó_Aggregátor!$B$4)</f>
        <v/>
      </c>
      <c r="Y30" s="39" t="str">
        <f>IF(AND(ISBLANK(C30),ISBLANK(E30)),"",Elosztó_Aggregátor!$B$5)</f>
        <v/>
      </c>
      <c r="Z30" s="39" t="str">
        <f>IF(AND(ISBLANK(C30),ISBLANK(E30)),"",Elosztó_Aggregátor!$B$6)</f>
        <v/>
      </c>
      <c r="AA30" s="39" t="str">
        <f>IF(AND(ISBLANK(C30),ISBLANK(E30)),"",Elosztó_Aggregátor!$B$3)</f>
        <v/>
      </c>
      <c r="AB30" s="37"/>
    </row>
    <row r="31" spans="2:28">
      <c r="B31" s="35">
        <v>24</v>
      </c>
      <c r="C31" s="38"/>
      <c r="D31" s="38"/>
      <c r="E31" s="38"/>
      <c r="F31" s="37"/>
      <c r="G31" s="37"/>
      <c r="H31" s="37"/>
      <c r="I31" s="37"/>
      <c r="J31" s="37"/>
      <c r="K31" s="37"/>
      <c r="L31" s="37"/>
      <c r="M31" s="37"/>
      <c r="N31" s="67"/>
      <c r="O31" s="37"/>
      <c r="P31" s="37"/>
      <c r="Q31" s="37"/>
      <c r="R31" s="37"/>
      <c r="S31" s="37"/>
      <c r="T31" s="37"/>
      <c r="U31" s="38"/>
      <c r="V31" s="38"/>
      <c r="W31" s="39" t="str">
        <f>IF(AND(ISBLANK(C31),ISBLANK(E31)),"",Elosztó_Aggregátor!$B$7)</f>
        <v/>
      </c>
      <c r="X31" s="39" t="str">
        <f>IF(AND(ISBLANK(C31),ISBLANK(E31)),"",Elosztó_Aggregátor!$B$4)</f>
        <v/>
      </c>
      <c r="Y31" s="39" t="str">
        <f>IF(AND(ISBLANK(C31),ISBLANK(E31)),"",Elosztó_Aggregátor!$B$5)</f>
        <v/>
      </c>
      <c r="Z31" s="39" t="str">
        <f>IF(AND(ISBLANK(C31),ISBLANK(E31)),"",Elosztó_Aggregátor!$B$6)</f>
        <v/>
      </c>
      <c r="AA31" s="39" t="str">
        <f>IF(AND(ISBLANK(C31),ISBLANK(E31)),"",Elosztó_Aggregátor!$B$3)</f>
        <v/>
      </c>
      <c r="AB31" s="37"/>
    </row>
    <row r="32" spans="2:28">
      <c r="B32" s="35">
        <v>25</v>
      </c>
      <c r="C32" s="38"/>
      <c r="D32" s="38"/>
      <c r="E32" s="38"/>
      <c r="F32" s="37"/>
      <c r="G32" s="37"/>
      <c r="H32" s="37"/>
      <c r="I32" s="37"/>
      <c r="J32" s="37"/>
      <c r="K32" s="37"/>
      <c r="L32" s="37"/>
      <c r="M32" s="37"/>
      <c r="N32" s="67"/>
      <c r="O32" s="37"/>
      <c r="P32" s="37"/>
      <c r="Q32" s="37"/>
      <c r="R32" s="37"/>
      <c r="S32" s="37"/>
      <c r="T32" s="37"/>
      <c r="U32" s="38"/>
      <c r="V32" s="38"/>
      <c r="W32" s="39" t="str">
        <f>IF(AND(ISBLANK(C32),ISBLANK(E32)),"",Elosztó_Aggregátor!$B$7)</f>
        <v/>
      </c>
      <c r="X32" s="39" t="str">
        <f>IF(AND(ISBLANK(C32),ISBLANK(E32)),"",Elosztó_Aggregátor!$B$4)</f>
        <v/>
      </c>
      <c r="Y32" s="39" t="str">
        <f>IF(AND(ISBLANK(C32),ISBLANK(E32)),"",Elosztó_Aggregátor!$B$5)</f>
        <v/>
      </c>
      <c r="Z32" s="39" t="str">
        <f>IF(AND(ISBLANK(C32),ISBLANK(E32)),"",Elosztó_Aggregátor!$B$6)</f>
        <v/>
      </c>
      <c r="AA32" s="39" t="str">
        <f>IF(AND(ISBLANK(C32),ISBLANK(E32)),"",Elosztó_Aggregátor!$B$3)</f>
        <v/>
      </c>
      <c r="AB32" s="37"/>
    </row>
    <row r="33" spans="2:28">
      <c r="B33" s="35">
        <v>26</v>
      </c>
      <c r="C33" s="38"/>
      <c r="D33" s="38"/>
      <c r="E33" s="38"/>
      <c r="F33" s="37"/>
      <c r="G33" s="37"/>
      <c r="H33" s="37"/>
      <c r="I33" s="37"/>
      <c r="J33" s="37"/>
      <c r="K33" s="37"/>
      <c r="L33" s="37"/>
      <c r="M33" s="37"/>
      <c r="N33" s="67"/>
      <c r="O33" s="37"/>
      <c r="P33" s="37"/>
      <c r="Q33" s="37"/>
      <c r="R33" s="37"/>
      <c r="S33" s="37"/>
      <c r="T33" s="37"/>
      <c r="U33" s="38"/>
      <c r="V33" s="38"/>
      <c r="W33" s="39" t="str">
        <f>IF(AND(ISBLANK(C33),ISBLANK(E33)),"",Elosztó_Aggregátor!$B$7)</f>
        <v/>
      </c>
      <c r="X33" s="39" t="str">
        <f>IF(AND(ISBLANK(C33),ISBLANK(E33)),"",Elosztó_Aggregátor!$B$4)</f>
        <v/>
      </c>
      <c r="Y33" s="39" t="str">
        <f>IF(AND(ISBLANK(C33),ISBLANK(E33)),"",Elosztó_Aggregátor!$B$5)</f>
        <v/>
      </c>
      <c r="Z33" s="39" t="str">
        <f>IF(AND(ISBLANK(C33),ISBLANK(E33)),"",Elosztó_Aggregátor!$B$6)</f>
        <v/>
      </c>
      <c r="AA33" s="39" t="str">
        <f>IF(AND(ISBLANK(C33),ISBLANK(E33)),"",Elosztó_Aggregátor!$B$3)</f>
        <v/>
      </c>
      <c r="AB33" s="37"/>
    </row>
    <row r="34" spans="2:28">
      <c r="B34" s="35">
        <v>27</v>
      </c>
      <c r="C34" s="38"/>
      <c r="D34" s="38"/>
      <c r="E34" s="38"/>
      <c r="F34" s="37"/>
      <c r="G34" s="37"/>
      <c r="H34" s="37"/>
      <c r="I34" s="37"/>
      <c r="J34" s="37"/>
      <c r="K34" s="37"/>
      <c r="L34" s="37"/>
      <c r="M34" s="37"/>
      <c r="N34" s="67"/>
      <c r="O34" s="37"/>
      <c r="P34" s="37"/>
      <c r="Q34" s="37"/>
      <c r="R34" s="37"/>
      <c r="S34" s="37"/>
      <c r="T34" s="37"/>
      <c r="U34" s="38"/>
      <c r="V34" s="38"/>
      <c r="W34" s="39" t="str">
        <f>IF(AND(ISBLANK(C34),ISBLANK(E34)),"",Elosztó_Aggregátor!$B$7)</f>
        <v/>
      </c>
      <c r="X34" s="39" t="str">
        <f>IF(AND(ISBLANK(C34),ISBLANK(E34)),"",Elosztó_Aggregátor!$B$4)</f>
        <v/>
      </c>
      <c r="Y34" s="39" t="str">
        <f>IF(AND(ISBLANK(C34),ISBLANK(E34)),"",Elosztó_Aggregátor!$B$5)</f>
        <v/>
      </c>
      <c r="Z34" s="39" t="str">
        <f>IF(AND(ISBLANK(C34),ISBLANK(E34)),"",Elosztó_Aggregátor!$B$6)</f>
        <v/>
      </c>
      <c r="AA34" s="39" t="str">
        <f>IF(AND(ISBLANK(C34),ISBLANK(E34)),"",Elosztó_Aggregátor!$B$3)</f>
        <v/>
      </c>
      <c r="AB34" s="37"/>
    </row>
    <row r="35" spans="2:28">
      <c r="B35" s="35">
        <v>28</v>
      </c>
      <c r="C35" s="38"/>
      <c r="D35" s="38"/>
      <c r="E35" s="38"/>
      <c r="F35" s="37"/>
      <c r="G35" s="37"/>
      <c r="H35" s="37"/>
      <c r="I35" s="37"/>
      <c r="J35" s="37"/>
      <c r="K35" s="37"/>
      <c r="L35" s="37"/>
      <c r="M35" s="37"/>
      <c r="N35" s="67"/>
      <c r="O35" s="37"/>
      <c r="P35" s="37"/>
      <c r="Q35" s="37"/>
      <c r="R35" s="37"/>
      <c r="S35" s="37"/>
      <c r="T35" s="37"/>
      <c r="U35" s="38"/>
      <c r="V35" s="38"/>
      <c r="W35" s="39" t="str">
        <f>IF(AND(ISBLANK(C35),ISBLANK(E35)),"",Elosztó_Aggregátor!$B$7)</f>
        <v/>
      </c>
      <c r="X35" s="39" t="str">
        <f>IF(AND(ISBLANK(C35),ISBLANK(E35)),"",Elosztó_Aggregátor!$B$4)</f>
        <v/>
      </c>
      <c r="Y35" s="39" t="str">
        <f>IF(AND(ISBLANK(C35),ISBLANK(E35)),"",Elosztó_Aggregátor!$B$5)</f>
        <v/>
      </c>
      <c r="Z35" s="39" t="str">
        <f>IF(AND(ISBLANK(C35),ISBLANK(E35)),"",Elosztó_Aggregátor!$B$6)</f>
        <v/>
      </c>
      <c r="AA35" s="39" t="str">
        <f>IF(AND(ISBLANK(C35),ISBLANK(E35)),"",Elosztó_Aggregátor!$B$3)</f>
        <v/>
      </c>
      <c r="AB35" s="37"/>
    </row>
    <row r="36" spans="2:28">
      <c r="B36" s="35">
        <v>29</v>
      </c>
      <c r="C36" s="38"/>
      <c r="D36" s="38"/>
      <c r="E36" s="38"/>
      <c r="F36" s="37"/>
      <c r="G36" s="37"/>
      <c r="H36" s="37"/>
      <c r="I36" s="37"/>
      <c r="J36" s="37"/>
      <c r="K36" s="37"/>
      <c r="L36" s="37"/>
      <c r="M36" s="37"/>
      <c r="N36" s="67"/>
      <c r="O36" s="37"/>
      <c r="P36" s="37"/>
      <c r="Q36" s="37"/>
      <c r="R36" s="37"/>
      <c r="S36" s="37"/>
      <c r="T36" s="37"/>
      <c r="U36" s="38"/>
      <c r="V36" s="38"/>
      <c r="W36" s="39" t="str">
        <f>IF(AND(ISBLANK(C36),ISBLANK(E36)),"",Elosztó_Aggregátor!$B$7)</f>
        <v/>
      </c>
      <c r="X36" s="39" t="str">
        <f>IF(AND(ISBLANK(C36),ISBLANK(E36)),"",Elosztó_Aggregátor!$B$4)</f>
        <v/>
      </c>
      <c r="Y36" s="39" t="str">
        <f>IF(AND(ISBLANK(C36),ISBLANK(E36)),"",Elosztó_Aggregátor!$B$5)</f>
        <v/>
      </c>
      <c r="Z36" s="39" t="str">
        <f>IF(AND(ISBLANK(C36),ISBLANK(E36)),"",Elosztó_Aggregátor!$B$6)</f>
        <v/>
      </c>
      <c r="AA36" s="39" t="str">
        <f>IF(AND(ISBLANK(C36),ISBLANK(E36)),"",Elosztó_Aggregátor!$B$3)</f>
        <v/>
      </c>
      <c r="AB36" s="37"/>
    </row>
    <row r="37" spans="2:28">
      <c r="B37" s="35">
        <v>30</v>
      </c>
      <c r="C37" s="38"/>
      <c r="D37" s="38"/>
      <c r="E37" s="38"/>
      <c r="F37" s="37"/>
      <c r="G37" s="37"/>
      <c r="H37" s="37"/>
      <c r="I37" s="37"/>
      <c r="J37" s="37"/>
      <c r="K37" s="37"/>
      <c r="L37" s="37"/>
      <c r="M37" s="37"/>
      <c r="N37" s="67"/>
      <c r="O37" s="37"/>
      <c r="P37" s="37"/>
      <c r="Q37" s="37"/>
      <c r="R37" s="37"/>
      <c r="S37" s="37"/>
      <c r="T37" s="37"/>
      <c r="U37" s="38"/>
      <c r="V37" s="38"/>
      <c r="W37" s="39" t="str">
        <f>IF(AND(ISBLANK(C37),ISBLANK(E37)),"",Elosztó_Aggregátor!$B$7)</f>
        <v/>
      </c>
      <c r="X37" s="39" t="str">
        <f>IF(AND(ISBLANK(C37),ISBLANK(E37)),"",Elosztó_Aggregátor!$B$4)</f>
        <v/>
      </c>
      <c r="Y37" s="39" t="str">
        <f>IF(AND(ISBLANK(C37),ISBLANK(E37)),"",Elosztó_Aggregátor!$B$5)</f>
        <v/>
      </c>
      <c r="Z37" s="39" t="str">
        <f>IF(AND(ISBLANK(C37),ISBLANK(E37)),"",Elosztó_Aggregátor!$B$6)</f>
        <v/>
      </c>
      <c r="AA37" s="39" t="str">
        <f>IF(AND(ISBLANK(C37),ISBLANK(E37)),"",Elosztó_Aggregátor!$B$3)</f>
        <v/>
      </c>
      <c r="AB37" s="37"/>
    </row>
    <row r="38" spans="2:28">
      <c r="B38" s="35">
        <v>31</v>
      </c>
      <c r="C38" s="38"/>
      <c r="D38" s="38"/>
      <c r="E38" s="38"/>
      <c r="F38" s="37"/>
      <c r="G38" s="37"/>
      <c r="H38" s="37"/>
      <c r="I38" s="37"/>
      <c r="J38" s="37"/>
      <c r="K38" s="37"/>
      <c r="L38" s="37"/>
      <c r="M38" s="37"/>
      <c r="N38" s="67"/>
      <c r="O38" s="37"/>
      <c r="P38" s="37"/>
      <c r="Q38" s="37"/>
      <c r="R38" s="37"/>
      <c r="S38" s="37"/>
      <c r="T38" s="37"/>
      <c r="U38" s="38"/>
      <c r="V38" s="38"/>
      <c r="W38" s="39" t="str">
        <f>IF(AND(ISBLANK(C38),ISBLANK(E38)),"",Elosztó_Aggregátor!$B$7)</f>
        <v/>
      </c>
      <c r="X38" s="39" t="str">
        <f>IF(AND(ISBLANK(C38),ISBLANK(E38)),"",Elosztó_Aggregátor!$B$4)</f>
        <v/>
      </c>
      <c r="Y38" s="39" t="str">
        <f>IF(AND(ISBLANK(C38),ISBLANK(E38)),"",Elosztó_Aggregátor!$B$5)</f>
        <v/>
      </c>
      <c r="Z38" s="39" t="str">
        <f>IF(AND(ISBLANK(C38),ISBLANK(E38)),"",Elosztó_Aggregátor!$B$6)</f>
        <v/>
      </c>
      <c r="AA38" s="39" t="str">
        <f>IF(AND(ISBLANK(C38),ISBLANK(E38)),"",Elosztó_Aggregátor!$B$3)</f>
        <v/>
      </c>
      <c r="AB38" s="37"/>
    </row>
    <row r="39" spans="2:28">
      <c r="B39" s="35">
        <v>32</v>
      </c>
      <c r="C39" s="38"/>
      <c r="D39" s="38"/>
      <c r="E39" s="38"/>
      <c r="F39" s="37"/>
      <c r="G39" s="37"/>
      <c r="H39" s="37"/>
      <c r="I39" s="37"/>
      <c r="J39" s="37"/>
      <c r="K39" s="37"/>
      <c r="L39" s="37"/>
      <c r="M39" s="37"/>
      <c r="N39" s="67"/>
      <c r="O39" s="37"/>
      <c r="P39" s="37"/>
      <c r="Q39" s="37"/>
      <c r="R39" s="37"/>
      <c r="S39" s="37"/>
      <c r="T39" s="37"/>
      <c r="U39" s="38"/>
      <c r="V39" s="38"/>
      <c r="W39" s="39" t="str">
        <f>IF(AND(ISBLANK(C39),ISBLANK(E39)),"",Elosztó_Aggregátor!$B$7)</f>
        <v/>
      </c>
      <c r="X39" s="39" t="str">
        <f>IF(AND(ISBLANK(C39),ISBLANK(E39)),"",Elosztó_Aggregátor!$B$4)</f>
        <v/>
      </c>
      <c r="Y39" s="39" t="str">
        <f>IF(AND(ISBLANK(C39),ISBLANK(E39)),"",Elosztó_Aggregátor!$B$5)</f>
        <v/>
      </c>
      <c r="Z39" s="39" t="str">
        <f>IF(AND(ISBLANK(C39),ISBLANK(E39)),"",Elosztó_Aggregátor!$B$6)</f>
        <v/>
      </c>
      <c r="AA39" s="39" t="str">
        <f>IF(AND(ISBLANK(C39),ISBLANK(E39)),"",Elosztó_Aggregátor!$B$3)</f>
        <v/>
      </c>
      <c r="AB39" s="37"/>
    </row>
    <row r="40" spans="2:28">
      <c r="B40" s="35">
        <v>33</v>
      </c>
      <c r="C40" s="38"/>
      <c r="D40" s="38"/>
      <c r="E40" s="38"/>
      <c r="F40" s="37"/>
      <c r="G40" s="37"/>
      <c r="H40" s="37"/>
      <c r="I40" s="37"/>
      <c r="J40" s="37"/>
      <c r="K40" s="37"/>
      <c r="L40" s="37"/>
      <c r="M40" s="37"/>
      <c r="N40" s="67"/>
      <c r="O40" s="37"/>
      <c r="P40" s="37"/>
      <c r="Q40" s="37"/>
      <c r="R40" s="37"/>
      <c r="S40" s="37"/>
      <c r="T40" s="37"/>
      <c r="U40" s="38"/>
      <c r="V40" s="38"/>
      <c r="W40" s="39" t="str">
        <f>IF(AND(ISBLANK(C40),ISBLANK(E40)),"",Elosztó_Aggregátor!$B$7)</f>
        <v/>
      </c>
      <c r="X40" s="39" t="str">
        <f>IF(AND(ISBLANK(C40),ISBLANK(E40)),"",Elosztó_Aggregátor!$B$4)</f>
        <v/>
      </c>
      <c r="Y40" s="39" t="str">
        <f>IF(AND(ISBLANK(C40),ISBLANK(E40)),"",Elosztó_Aggregátor!$B$5)</f>
        <v/>
      </c>
      <c r="Z40" s="39" t="str">
        <f>IF(AND(ISBLANK(C40),ISBLANK(E40)),"",Elosztó_Aggregátor!$B$6)</f>
        <v/>
      </c>
      <c r="AA40" s="39" t="str">
        <f>IF(AND(ISBLANK(C40),ISBLANK(E40)),"",Elosztó_Aggregátor!$B$3)</f>
        <v/>
      </c>
      <c r="AB40" s="37"/>
    </row>
    <row r="41" spans="2:28">
      <c r="B41" s="35">
        <v>34</v>
      </c>
      <c r="C41" s="38"/>
      <c r="D41" s="38"/>
      <c r="E41" s="38"/>
      <c r="F41" s="37"/>
      <c r="G41" s="37"/>
      <c r="H41" s="37"/>
      <c r="I41" s="37"/>
      <c r="J41" s="37"/>
      <c r="K41" s="37"/>
      <c r="L41" s="37"/>
      <c r="M41" s="37"/>
      <c r="N41" s="67"/>
      <c r="O41" s="37"/>
      <c r="P41" s="37"/>
      <c r="Q41" s="37"/>
      <c r="R41" s="37"/>
      <c r="S41" s="37"/>
      <c r="T41" s="37"/>
      <c r="U41" s="38"/>
      <c r="V41" s="38"/>
      <c r="W41" s="39" t="str">
        <f>IF(AND(ISBLANK(C41),ISBLANK(E41)),"",Elosztó_Aggregátor!$B$7)</f>
        <v/>
      </c>
      <c r="X41" s="39" t="str">
        <f>IF(AND(ISBLANK(C41),ISBLANK(E41)),"",Elosztó_Aggregátor!$B$4)</f>
        <v/>
      </c>
      <c r="Y41" s="39" t="str">
        <f>IF(AND(ISBLANK(C41),ISBLANK(E41)),"",Elosztó_Aggregátor!$B$5)</f>
        <v/>
      </c>
      <c r="Z41" s="39" t="str">
        <f>IF(AND(ISBLANK(C41),ISBLANK(E41)),"",Elosztó_Aggregátor!$B$6)</f>
        <v/>
      </c>
      <c r="AA41" s="39" t="str">
        <f>IF(AND(ISBLANK(C41),ISBLANK(E41)),"",Elosztó_Aggregátor!$B$3)</f>
        <v/>
      </c>
      <c r="AB41" s="37"/>
    </row>
    <row r="42" spans="2:28">
      <c r="B42" s="35">
        <v>35</v>
      </c>
      <c r="C42" s="38"/>
      <c r="D42" s="38"/>
      <c r="E42" s="38"/>
      <c r="F42" s="37"/>
      <c r="G42" s="37"/>
      <c r="H42" s="37"/>
      <c r="I42" s="37"/>
      <c r="J42" s="37"/>
      <c r="K42" s="37"/>
      <c r="L42" s="37"/>
      <c r="M42" s="37"/>
      <c r="N42" s="67"/>
      <c r="O42" s="37"/>
      <c r="P42" s="37"/>
      <c r="Q42" s="37"/>
      <c r="R42" s="37"/>
      <c r="S42" s="37"/>
      <c r="T42" s="37"/>
      <c r="U42" s="38"/>
      <c r="V42" s="38"/>
      <c r="W42" s="39" t="str">
        <f>IF(AND(ISBLANK(C42),ISBLANK(E42)),"",Elosztó_Aggregátor!$B$7)</f>
        <v/>
      </c>
      <c r="X42" s="39" t="str">
        <f>IF(AND(ISBLANK(C42),ISBLANK(E42)),"",Elosztó_Aggregátor!$B$4)</f>
        <v/>
      </c>
      <c r="Y42" s="39" t="str">
        <f>IF(AND(ISBLANK(C42),ISBLANK(E42)),"",Elosztó_Aggregátor!$B$5)</f>
        <v/>
      </c>
      <c r="Z42" s="39" t="str">
        <f>IF(AND(ISBLANK(C42),ISBLANK(E42)),"",Elosztó_Aggregátor!$B$6)</f>
        <v/>
      </c>
      <c r="AA42" s="39" t="str">
        <f>IF(AND(ISBLANK(C42),ISBLANK(E42)),"",Elosztó_Aggregátor!$B$3)</f>
        <v/>
      </c>
      <c r="AB42" s="37"/>
    </row>
    <row r="43" spans="2:28">
      <c r="B43" s="35">
        <v>36</v>
      </c>
      <c r="C43" s="38"/>
      <c r="D43" s="38"/>
      <c r="E43" s="38"/>
      <c r="F43" s="37"/>
      <c r="G43" s="37"/>
      <c r="H43" s="37"/>
      <c r="I43" s="37"/>
      <c r="J43" s="37"/>
      <c r="K43" s="37"/>
      <c r="L43" s="37"/>
      <c r="M43" s="37"/>
      <c r="N43" s="67"/>
      <c r="O43" s="37"/>
      <c r="P43" s="37"/>
      <c r="Q43" s="37"/>
      <c r="R43" s="37"/>
      <c r="S43" s="37"/>
      <c r="T43" s="37"/>
      <c r="U43" s="38"/>
      <c r="V43" s="38"/>
      <c r="W43" s="39" t="str">
        <f>IF(AND(ISBLANK(C43),ISBLANK(E43)),"",Elosztó_Aggregátor!$B$7)</f>
        <v/>
      </c>
      <c r="X43" s="39" t="str">
        <f>IF(AND(ISBLANK(C43),ISBLANK(E43)),"",Elosztó_Aggregátor!$B$4)</f>
        <v/>
      </c>
      <c r="Y43" s="39" t="str">
        <f>IF(AND(ISBLANK(C43),ISBLANK(E43)),"",Elosztó_Aggregátor!$B$5)</f>
        <v/>
      </c>
      <c r="Z43" s="39" t="str">
        <f>IF(AND(ISBLANK(C43),ISBLANK(E43)),"",Elosztó_Aggregátor!$B$6)</f>
        <v/>
      </c>
      <c r="AA43" s="39" t="str">
        <f>IF(AND(ISBLANK(C43),ISBLANK(E43)),"",Elosztó_Aggregátor!$B$3)</f>
        <v/>
      </c>
      <c r="AB43" s="37"/>
    </row>
    <row r="44" spans="2:28">
      <c r="B44" s="35">
        <v>37</v>
      </c>
      <c r="C44" s="38"/>
      <c r="D44" s="38"/>
      <c r="E44" s="38"/>
      <c r="F44" s="37"/>
      <c r="G44" s="37"/>
      <c r="H44" s="37"/>
      <c r="I44" s="37"/>
      <c r="J44" s="37"/>
      <c r="K44" s="37"/>
      <c r="L44" s="37"/>
      <c r="M44" s="37"/>
      <c r="N44" s="67"/>
      <c r="O44" s="37"/>
      <c r="P44" s="37"/>
      <c r="Q44" s="37"/>
      <c r="R44" s="37"/>
      <c r="S44" s="37"/>
      <c r="T44" s="37"/>
      <c r="U44" s="38"/>
      <c r="V44" s="38"/>
      <c r="W44" s="39" t="str">
        <f>IF(AND(ISBLANK(C44),ISBLANK(E44)),"",Elosztó_Aggregátor!$B$7)</f>
        <v/>
      </c>
      <c r="X44" s="39" t="str">
        <f>IF(AND(ISBLANK(C44),ISBLANK(E44)),"",Elosztó_Aggregátor!$B$4)</f>
        <v/>
      </c>
      <c r="Y44" s="39" t="str">
        <f>IF(AND(ISBLANK(C44),ISBLANK(E44)),"",Elosztó_Aggregátor!$B$5)</f>
        <v/>
      </c>
      <c r="Z44" s="39" t="str">
        <f>IF(AND(ISBLANK(C44),ISBLANK(E44)),"",Elosztó_Aggregátor!$B$6)</f>
        <v/>
      </c>
      <c r="AA44" s="39" t="str">
        <f>IF(AND(ISBLANK(C44),ISBLANK(E44)),"",Elosztó_Aggregátor!$B$3)</f>
        <v/>
      </c>
      <c r="AB44" s="37"/>
    </row>
    <row r="45" spans="2:28">
      <c r="B45" s="35">
        <v>38</v>
      </c>
      <c r="C45" s="38"/>
      <c r="D45" s="38"/>
      <c r="E45" s="38"/>
      <c r="F45" s="37"/>
      <c r="G45" s="37"/>
      <c r="H45" s="37"/>
      <c r="I45" s="37"/>
      <c r="J45" s="37"/>
      <c r="K45" s="37"/>
      <c r="L45" s="37"/>
      <c r="M45" s="37"/>
      <c r="N45" s="67"/>
      <c r="O45" s="37"/>
      <c r="P45" s="37"/>
      <c r="Q45" s="37"/>
      <c r="R45" s="37"/>
      <c r="S45" s="37"/>
      <c r="T45" s="37"/>
      <c r="U45" s="38"/>
      <c r="V45" s="38"/>
      <c r="W45" s="39" t="str">
        <f>IF(AND(ISBLANK(C45),ISBLANK(E45)),"",Elosztó_Aggregátor!$B$7)</f>
        <v/>
      </c>
      <c r="X45" s="39" t="str">
        <f>IF(AND(ISBLANK(C45),ISBLANK(E45)),"",Elosztó_Aggregátor!$B$4)</f>
        <v/>
      </c>
      <c r="Y45" s="39" t="str">
        <f>IF(AND(ISBLANK(C45),ISBLANK(E45)),"",Elosztó_Aggregátor!$B$5)</f>
        <v/>
      </c>
      <c r="Z45" s="39" t="str">
        <f>IF(AND(ISBLANK(C45),ISBLANK(E45)),"",Elosztó_Aggregátor!$B$6)</f>
        <v/>
      </c>
      <c r="AA45" s="39" t="str">
        <f>IF(AND(ISBLANK(C45),ISBLANK(E45)),"",Elosztó_Aggregátor!$B$3)</f>
        <v/>
      </c>
      <c r="AB45" s="37"/>
    </row>
    <row r="46" spans="2:28">
      <c r="B46" s="35">
        <v>39</v>
      </c>
      <c r="C46" s="38"/>
      <c r="D46" s="38"/>
      <c r="E46" s="38"/>
      <c r="F46" s="37"/>
      <c r="G46" s="37"/>
      <c r="H46" s="37"/>
      <c r="I46" s="37"/>
      <c r="J46" s="37"/>
      <c r="K46" s="37"/>
      <c r="L46" s="37"/>
      <c r="M46" s="37"/>
      <c r="N46" s="67"/>
      <c r="O46" s="37"/>
      <c r="P46" s="37"/>
      <c r="Q46" s="37"/>
      <c r="R46" s="37"/>
      <c r="S46" s="37"/>
      <c r="T46" s="37"/>
      <c r="U46" s="38"/>
      <c r="V46" s="38"/>
      <c r="W46" s="39" t="str">
        <f>IF(AND(ISBLANK(C46),ISBLANK(E46)),"",Elosztó_Aggregátor!$B$7)</f>
        <v/>
      </c>
      <c r="X46" s="39" t="str">
        <f>IF(AND(ISBLANK(C46),ISBLANK(E46)),"",Elosztó_Aggregátor!$B$4)</f>
        <v/>
      </c>
      <c r="Y46" s="39" t="str">
        <f>IF(AND(ISBLANK(C46),ISBLANK(E46)),"",Elosztó_Aggregátor!$B$5)</f>
        <v/>
      </c>
      <c r="Z46" s="39" t="str">
        <f>IF(AND(ISBLANK(C46),ISBLANK(E46)),"",Elosztó_Aggregátor!$B$6)</f>
        <v/>
      </c>
      <c r="AA46" s="39" t="str">
        <f>IF(AND(ISBLANK(C46),ISBLANK(E46)),"",Elosztó_Aggregátor!$B$3)</f>
        <v/>
      </c>
      <c r="AB46" s="37"/>
    </row>
    <row r="47" spans="2:28">
      <c r="B47" s="35">
        <v>40</v>
      </c>
      <c r="C47" s="38"/>
      <c r="D47" s="38"/>
      <c r="E47" s="38"/>
      <c r="F47" s="37"/>
      <c r="G47" s="37"/>
      <c r="H47" s="37"/>
      <c r="I47" s="37"/>
      <c r="J47" s="37"/>
      <c r="K47" s="37"/>
      <c r="L47" s="37"/>
      <c r="M47" s="37"/>
      <c r="N47" s="67"/>
      <c r="O47" s="37"/>
      <c r="P47" s="37"/>
      <c r="Q47" s="37"/>
      <c r="R47" s="37"/>
      <c r="S47" s="37"/>
      <c r="T47" s="37"/>
      <c r="U47" s="38"/>
      <c r="V47" s="38"/>
      <c r="W47" s="39" t="str">
        <f>IF(AND(ISBLANK(C47),ISBLANK(E47)),"",Elosztó_Aggregátor!$B$7)</f>
        <v/>
      </c>
      <c r="X47" s="39" t="str">
        <f>IF(AND(ISBLANK(C47),ISBLANK(E47)),"",Elosztó_Aggregátor!$B$4)</f>
        <v/>
      </c>
      <c r="Y47" s="39" t="str">
        <f>IF(AND(ISBLANK(C47),ISBLANK(E47)),"",Elosztó_Aggregátor!$B$5)</f>
        <v/>
      </c>
      <c r="Z47" s="39" t="str">
        <f>IF(AND(ISBLANK(C47),ISBLANK(E47)),"",Elosztó_Aggregátor!$B$6)</f>
        <v/>
      </c>
      <c r="AA47" s="39" t="str">
        <f>IF(AND(ISBLANK(C47),ISBLANK(E47)),"",Elosztó_Aggregátor!$B$3)</f>
        <v/>
      </c>
      <c r="AB47" s="37"/>
    </row>
    <row r="48" spans="2:28">
      <c r="B48" s="35">
        <v>41</v>
      </c>
      <c r="C48" s="38"/>
      <c r="D48" s="38"/>
      <c r="E48" s="38"/>
      <c r="F48" s="37"/>
      <c r="G48" s="37"/>
      <c r="H48" s="37"/>
      <c r="I48" s="37"/>
      <c r="J48" s="37"/>
      <c r="K48" s="37"/>
      <c r="L48" s="37"/>
      <c r="M48" s="37"/>
      <c r="N48" s="67"/>
      <c r="O48" s="37"/>
      <c r="P48" s="37"/>
      <c r="Q48" s="37"/>
      <c r="R48" s="37"/>
      <c r="S48" s="37"/>
      <c r="T48" s="37"/>
      <c r="U48" s="38"/>
      <c r="V48" s="38"/>
      <c r="W48" s="39" t="str">
        <f>IF(AND(ISBLANK(C48),ISBLANK(E48)),"",Elosztó_Aggregátor!$B$7)</f>
        <v/>
      </c>
      <c r="X48" s="39" t="str">
        <f>IF(AND(ISBLANK(C48),ISBLANK(E48)),"",Elosztó_Aggregátor!$B$4)</f>
        <v/>
      </c>
      <c r="Y48" s="39" t="str">
        <f>IF(AND(ISBLANK(C48),ISBLANK(E48)),"",Elosztó_Aggregátor!$B$5)</f>
        <v/>
      </c>
      <c r="Z48" s="39" t="str">
        <f>IF(AND(ISBLANK(C48),ISBLANK(E48)),"",Elosztó_Aggregátor!$B$6)</f>
        <v/>
      </c>
      <c r="AA48" s="39" t="str">
        <f>IF(AND(ISBLANK(C48),ISBLANK(E48)),"",Elosztó_Aggregátor!$B$3)</f>
        <v/>
      </c>
      <c r="AB48" s="37"/>
    </row>
    <row r="49" spans="2:28">
      <c r="B49" s="35">
        <v>42</v>
      </c>
      <c r="C49" s="38"/>
      <c r="D49" s="38"/>
      <c r="E49" s="38"/>
      <c r="F49" s="37"/>
      <c r="G49" s="37"/>
      <c r="H49" s="37"/>
      <c r="I49" s="37"/>
      <c r="J49" s="37"/>
      <c r="K49" s="37"/>
      <c r="L49" s="37"/>
      <c r="M49" s="37"/>
      <c r="N49" s="67"/>
      <c r="O49" s="37"/>
      <c r="P49" s="37"/>
      <c r="Q49" s="37"/>
      <c r="R49" s="37"/>
      <c r="S49" s="37"/>
      <c r="T49" s="37"/>
      <c r="U49" s="38"/>
      <c r="V49" s="38"/>
      <c r="W49" s="39" t="str">
        <f>IF(AND(ISBLANK(C49),ISBLANK(E49)),"",Elosztó_Aggregátor!$B$7)</f>
        <v/>
      </c>
      <c r="X49" s="39" t="str">
        <f>IF(AND(ISBLANK(C49),ISBLANK(E49)),"",Elosztó_Aggregátor!$B$4)</f>
        <v/>
      </c>
      <c r="Y49" s="39" t="str">
        <f>IF(AND(ISBLANK(C49),ISBLANK(E49)),"",Elosztó_Aggregátor!$B$5)</f>
        <v/>
      </c>
      <c r="Z49" s="39" t="str">
        <f>IF(AND(ISBLANK(C49),ISBLANK(E49)),"",Elosztó_Aggregátor!$B$6)</f>
        <v/>
      </c>
      <c r="AA49" s="39" t="str">
        <f>IF(AND(ISBLANK(C49),ISBLANK(E49)),"",Elosztó_Aggregátor!$B$3)</f>
        <v/>
      </c>
      <c r="AB49" s="37"/>
    </row>
    <row r="50" spans="2:28">
      <c r="B50" s="35">
        <v>43</v>
      </c>
      <c r="C50" s="38"/>
      <c r="D50" s="38"/>
      <c r="E50" s="38"/>
      <c r="F50" s="37"/>
      <c r="G50" s="37"/>
      <c r="H50" s="37"/>
      <c r="I50" s="37"/>
      <c r="J50" s="37"/>
      <c r="K50" s="37"/>
      <c r="L50" s="37"/>
      <c r="M50" s="37"/>
      <c r="N50" s="67"/>
      <c r="O50" s="37"/>
      <c r="P50" s="37"/>
      <c r="Q50" s="37"/>
      <c r="R50" s="37"/>
      <c r="S50" s="37"/>
      <c r="T50" s="37"/>
      <c r="U50" s="38"/>
      <c r="V50" s="38"/>
      <c r="W50" s="39" t="str">
        <f>IF(AND(ISBLANK(C50),ISBLANK(E50)),"",Elosztó_Aggregátor!$B$7)</f>
        <v/>
      </c>
      <c r="X50" s="39" t="str">
        <f>IF(AND(ISBLANK(C50),ISBLANK(E50)),"",Elosztó_Aggregátor!$B$4)</f>
        <v/>
      </c>
      <c r="Y50" s="39" t="str">
        <f>IF(AND(ISBLANK(C50),ISBLANK(E50)),"",Elosztó_Aggregátor!$B$5)</f>
        <v/>
      </c>
      <c r="Z50" s="39" t="str">
        <f>IF(AND(ISBLANK(C50),ISBLANK(E50)),"",Elosztó_Aggregátor!$B$6)</f>
        <v/>
      </c>
      <c r="AA50" s="39" t="str">
        <f>IF(AND(ISBLANK(C50),ISBLANK(E50)),"",Elosztó_Aggregátor!$B$3)</f>
        <v/>
      </c>
      <c r="AB50" s="37"/>
    </row>
    <row r="51" spans="2:28">
      <c r="B51" s="35">
        <v>44</v>
      </c>
      <c r="C51" s="38"/>
      <c r="D51" s="38"/>
      <c r="E51" s="38"/>
      <c r="F51" s="37"/>
      <c r="G51" s="37"/>
      <c r="H51" s="37"/>
      <c r="I51" s="37"/>
      <c r="J51" s="37"/>
      <c r="K51" s="37"/>
      <c r="L51" s="37"/>
      <c r="M51" s="37"/>
      <c r="N51" s="67"/>
      <c r="O51" s="37"/>
      <c r="P51" s="37"/>
      <c r="Q51" s="37"/>
      <c r="R51" s="37"/>
      <c r="S51" s="37"/>
      <c r="T51" s="37"/>
      <c r="U51" s="38"/>
      <c r="V51" s="38"/>
      <c r="W51" s="39" t="str">
        <f>IF(AND(ISBLANK(C51),ISBLANK(E51)),"",Elosztó_Aggregátor!$B$7)</f>
        <v/>
      </c>
      <c r="X51" s="39" t="str">
        <f>IF(AND(ISBLANK(C51),ISBLANK(E51)),"",Elosztó_Aggregátor!$B$4)</f>
        <v/>
      </c>
      <c r="Y51" s="39" t="str">
        <f>IF(AND(ISBLANK(C51),ISBLANK(E51)),"",Elosztó_Aggregátor!$B$5)</f>
        <v/>
      </c>
      <c r="Z51" s="39" t="str">
        <f>IF(AND(ISBLANK(C51),ISBLANK(E51)),"",Elosztó_Aggregátor!$B$6)</f>
        <v/>
      </c>
      <c r="AA51" s="39" t="str">
        <f>IF(AND(ISBLANK(C51),ISBLANK(E51)),"",Elosztó_Aggregátor!$B$3)</f>
        <v/>
      </c>
      <c r="AB51" s="37"/>
    </row>
    <row r="52" spans="2:28">
      <c r="B52" s="35">
        <v>45</v>
      </c>
      <c r="C52" s="38"/>
      <c r="D52" s="38"/>
      <c r="E52" s="38"/>
      <c r="F52" s="37"/>
      <c r="G52" s="37"/>
      <c r="H52" s="37"/>
      <c r="I52" s="37"/>
      <c r="J52" s="37"/>
      <c r="K52" s="37"/>
      <c r="L52" s="37"/>
      <c r="M52" s="37"/>
      <c r="N52" s="67"/>
      <c r="O52" s="37"/>
      <c r="P52" s="37"/>
      <c r="Q52" s="37"/>
      <c r="R52" s="37"/>
      <c r="S52" s="37"/>
      <c r="T52" s="37"/>
      <c r="U52" s="38"/>
      <c r="V52" s="38"/>
      <c r="W52" s="39" t="str">
        <f>IF(AND(ISBLANK(C52),ISBLANK(E52)),"",Elosztó_Aggregátor!$B$7)</f>
        <v/>
      </c>
      <c r="X52" s="39" t="str">
        <f>IF(AND(ISBLANK(C52),ISBLANK(E52)),"",Elosztó_Aggregátor!$B$4)</f>
        <v/>
      </c>
      <c r="Y52" s="39" t="str">
        <f>IF(AND(ISBLANK(C52),ISBLANK(E52)),"",Elosztó_Aggregátor!$B$5)</f>
        <v/>
      </c>
      <c r="Z52" s="39" t="str">
        <f>IF(AND(ISBLANK(C52),ISBLANK(E52)),"",Elosztó_Aggregátor!$B$6)</f>
        <v/>
      </c>
      <c r="AA52" s="39" t="str">
        <f>IF(AND(ISBLANK(C52),ISBLANK(E52)),"",Elosztó_Aggregátor!$B$3)</f>
        <v/>
      </c>
      <c r="AB52" s="37"/>
    </row>
    <row r="53" spans="2:28">
      <c r="B53" s="35">
        <v>46</v>
      </c>
      <c r="C53" s="38"/>
      <c r="D53" s="38"/>
      <c r="E53" s="38"/>
      <c r="F53" s="37"/>
      <c r="G53" s="37"/>
      <c r="H53" s="37"/>
      <c r="I53" s="37"/>
      <c r="J53" s="37"/>
      <c r="K53" s="37"/>
      <c r="L53" s="37"/>
      <c r="M53" s="37"/>
      <c r="N53" s="67"/>
      <c r="O53" s="37"/>
      <c r="P53" s="37"/>
      <c r="Q53" s="37"/>
      <c r="R53" s="37"/>
      <c r="S53" s="37"/>
      <c r="T53" s="37"/>
      <c r="U53" s="38"/>
      <c r="V53" s="38"/>
      <c r="W53" s="39" t="str">
        <f>IF(AND(ISBLANK(C53),ISBLANK(E53)),"",Elosztó_Aggregátor!$B$7)</f>
        <v/>
      </c>
      <c r="X53" s="39" t="str">
        <f>IF(AND(ISBLANK(C53),ISBLANK(E53)),"",Elosztó_Aggregátor!$B$4)</f>
        <v/>
      </c>
      <c r="Y53" s="39" t="str">
        <f>IF(AND(ISBLANK(C53),ISBLANK(E53)),"",Elosztó_Aggregátor!$B$5)</f>
        <v/>
      </c>
      <c r="Z53" s="39" t="str">
        <f>IF(AND(ISBLANK(C53),ISBLANK(E53)),"",Elosztó_Aggregátor!$B$6)</f>
        <v/>
      </c>
      <c r="AA53" s="39" t="str">
        <f>IF(AND(ISBLANK(C53),ISBLANK(E53)),"",Elosztó_Aggregátor!$B$3)</f>
        <v/>
      </c>
      <c r="AB53" s="37"/>
    </row>
    <row r="54" spans="2:28">
      <c r="B54" s="35">
        <v>47</v>
      </c>
      <c r="C54" s="38"/>
      <c r="D54" s="38"/>
      <c r="E54" s="38"/>
      <c r="F54" s="37"/>
      <c r="G54" s="37"/>
      <c r="H54" s="37"/>
      <c r="I54" s="37"/>
      <c r="J54" s="37"/>
      <c r="K54" s="37"/>
      <c r="L54" s="37"/>
      <c r="M54" s="37"/>
      <c r="N54" s="67"/>
      <c r="O54" s="37"/>
      <c r="P54" s="37"/>
      <c r="Q54" s="37"/>
      <c r="R54" s="37"/>
      <c r="S54" s="37"/>
      <c r="T54" s="37"/>
      <c r="U54" s="38"/>
      <c r="V54" s="38"/>
      <c r="W54" s="39" t="str">
        <f>IF(AND(ISBLANK(C54),ISBLANK(E54)),"",Elosztó_Aggregátor!$B$7)</f>
        <v/>
      </c>
      <c r="X54" s="39" t="str">
        <f>IF(AND(ISBLANK(C54),ISBLANK(E54)),"",Elosztó_Aggregátor!$B$4)</f>
        <v/>
      </c>
      <c r="Y54" s="39" t="str">
        <f>IF(AND(ISBLANK(C54),ISBLANK(E54)),"",Elosztó_Aggregátor!$B$5)</f>
        <v/>
      </c>
      <c r="Z54" s="39" t="str">
        <f>IF(AND(ISBLANK(C54),ISBLANK(E54)),"",Elosztó_Aggregátor!$B$6)</f>
        <v/>
      </c>
      <c r="AA54" s="39" t="str">
        <f>IF(AND(ISBLANK(C54),ISBLANK(E54)),"",Elosztó_Aggregátor!$B$3)</f>
        <v/>
      </c>
      <c r="AB54" s="37"/>
    </row>
    <row r="55" spans="2:28">
      <c r="B55" s="35">
        <v>48</v>
      </c>
      <c r="C55" s="38"/>
      <c r="D55" s="38"/>
      <c r="E55" s="38"/>
      <c r="F55" s="37"/>
      <c r="G55" s="37"/>
      <c r="H55" s="37"/>
      <c r="I55" s="37"/>
      <c r="J55" s="37"/>
      <c r="K55" s="37"/>
      <c r="L55" s="37"/>
      <c r="M55" s="37"/>
      <c r="N55" s="67"/>
      <c r="O55" s="37"/>
      <c r="P55" s="37"/>
      <c r="Q55" s="37"/>
      <c r="R55" s="37"/>
      <c r="S55" s="37"/>
      <c r="T55" s="37"/>
      <c r="U55" s="38"/>
      <c r="V55" s="38"/>
      <c r="W55" s="39" t="str">
        <f>IF(AND(ISBLANK(C55),ISBLANK(E55)),"",Elosztó_Aggregátor!$B$7)</f>
        <v/>
      </c>
      <c r="X55" s="39" t="str">
        <f>IF(AND(ISBLANK(C55),ISBLANK(E55)),"",Elosztó_Aggregátor!$B$4)</f>
        <v/>
      </c>
      <c r="Y55" s="39" t="str">
        <f>IF(AND(ISBLANK(C55),ISBLANK(E55)),"",Elosztó_Aggregátor!$B$5)</f>
        <v/>
      </c>
      <c r="Z55" s="39" t="str">
        <f>IF(AND(ISBLANK(C55),ISBLANK(E55)),"",Elosztó_Aggregátor!$B$6)</f>
        <v/>
      </c>
      <c r="AA55" s="39" t="str">
        <f>IF(AND(ISBLANK(C55),ISBLANK(E55)),"",Elosztó_Aggregátor!$B$3)</f>
        <v/>
      </c>
      <c r="AB55" s="37"/>
    </row>
    <row r="56" spans="2:28">
      <c r="B56" s="35">
        <v>49</v>
      </c>
      <c r="C56" s="38"/>
      <c r="D56" s="38"/>
      <c r="E56" s="38"/>
      <c r="F56" s="37"/>
      <c r="G56" s="37"/>
      <c r="H56" s="37"/>
      <c r="I56" s="37"/>
      <c r="J56" s="37"/>
      <c r="K56" s="37"/>
      <c r="L56" s="37"/>
      <c r="M56" s="37"/>
      <c r="N56" s="67"/>
      <c r="O56" s="37"/>
      <c r="P56" s="37"/>
      <c r="Q56" s="37"/>
      <c r="R56" s="37"/>
      <c r="S56" s="37"/>
      <c r="T56" s="37"/>
      <c r="U56" s="38"/>
      <c r="V56" s="38"/>
      <c r="W56" s="39" t="str">
        <f>IF(AND(ISBLANK(C56),ISBLANK(E56)),"",Elosztó_Aggregátor!$B$7)</f>
        <v/>
      </c>
      <c r="X56" s="39" t="str">
        <f>IF(AND(ISBLANK(C56),ISBLANK(E56)),"",Elosztó_Aggregátor!$B$4)</f>
        <v/>
      </c>
      <c r="Y56" s="39" t="str">
        <f>IF(AND(ISBLANK(C56),ISBLANK(E56)),"",Elosztó_Aggregátor!$B$5)</f>
        <v/>
      </c>
      <c r="Z56" s="39" t="str">
        <f>IF(AND(ISBLANK(C56),ISBLANK(E56)),"",Elosztó_Aggregátor!$B$6)</f>
        <v/>
      </c>
      <c r="AA56" s="39" t="str">
        <f>IF(AND(ISBLANK(C56),ISBLANK(E56)),"",Elosztó_Aggregátor!$B$3)</f>
        <v/>
      </c>
      <c r="AB56" s="37"/>
    </row>
    <row r="57" spans="2:28">
      <c r="B57" s="35">
        <v>50</v>
      </c>
      <c r="C57" s="38"/>
      <c r="D57" s="38"/>
      <c r="E57" s="38"/>
      <c r="F57" s="37"/>
      <c r="G57" s="37"/>
      <c r="H57" s="37"/>
      <c r="I57" s="37"/>
      <c r="J57" s="37"/>
      <c r="K57" s="37"/>
      <c r="L57" s="37"/>
      <c r="M57" s="37"/>
      <c r="N57" s="67"/>
      <c r="O57" s="37"/>
      <c r="P57" s="37"/>
      <c r="Q57" s="37"/>
      <c r="R57" s="37"/>
      <c r="S57" s="37"/>
      <c r="T57" s="37"/>
      <c r="U57" s="38"/>
      <c r="V57" s="38"/>
      <c r="W57" s="39" t="str">
        <f>IF(AND(ISBLANK(C57),ISBLANK(E57)),"",Elosztó_Aggregátor!$B$7)</f>
        <v/>
      </c>
      <c r="X57" s="39" t="str">
        <f>IF(AND(ISBLANK(C57),ISBLANK(E57)),"",Elosztó_Aggregátor!$B$4)</f>
        <v/>
      </c>
      <c r="Y57" s="39" t="str">
        <f>IF(AND(ISBLANK(C57),ISBLANK(E57)),"",Elosztó_Aggregátor!$B$5)</f>
        <v/>
      </c>
      <c r="Z57" s="39" t="str">
        <f>IF(AND(ISBLANK(C57),ISBLANK(E57)),"",Elosztó_Aggregátor!$B$6)</f>
        <v/>
      </c>
      <c r="AA57" s="39" t="str">
        <f>IF(AND(ISBLANK(C57),ISBLANK(E57)),"",Elosztó_Aggregátor!$B$3)</f>
        <v/>
      </c>
      <c r="AB57" s="37"/>
    </row>
  </sheetData>
  <dataConsolidate/>
  <mergeCells count="2">
    <mergeCell ref="S3:V3"/>
    <mergeCell ref="D4:D5"/>
  </mergeCells>
  <pageMargins left="0.7" right="0.7" top="0.75" bottom="0.75" header="0.3" footer="0.3"/>
  <pageSetup paperSize="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393308AE-DB5B-4C98-ABEF-5E605B45EB99}">
          <x14:formula1>
            <xm:f>Beállítás!$B$228:$B$232</xm:f>
          </x14:formula1>
          <xm:sqref>E8:E57</xm:sqref>
        </x14:dataValidation>
        <x14:dataValidation type="list" allowBlank="1" showInputMessage="1" showErrorMessage="1" xr:uid="{C1E49A43-86AE-4D33-A473-1138787E1D30}">
          <x14:formula1>
            <xm:f>Beállítás!$D$18:$D$92</xm:f>
          </x14:formula1>
          <xm:sqref>V8:V57</xm:sqref>
        </x14:dataValidation>
        <x14:dataValidation type="list" allowBlank="1" showInputMessage="1" showErrorMessage="1" xr:uid="{1AAEF52E-7419-48F6-A955-32B070059136}">
          <x14:formula1>
            <xm:f>Beállítás!$D$96:$D$202</xm:f>
          </x14:formula1>
          <xm:sqref>U8:U57</xm:sqref>
        </x14:dataValidation>
        <x14:dataValidation type="list" allowBlank="1" showInputMessage="1" showErrorMessage="1" xr:uid="{00000000-0002-0000-0100-000003000000}">
          <x14:formula1>
            <xm:f>Beállítás!$B$213:$B$216</xm:f>
          </x14:formula1>
          <xm:sqref>C8:C57</xm:sqref>
        </x14:dataValidation>
        <x14:dataValidation type="list" allowBlank="1" showInputMessage="1" showErrorMessage="1" xr:uid="{8D4663C1-5E23-4CFB-83BF-46FE659569C5}">
          <x14:formula1>
            <xm:f>Beállítás!$B$236:$B$237</xm:f>
          </x14:formula1>
          <xm:sqref>N8:N57</xm:sqref>
        </x14:dataValidation>
        <x14:dataValidation type="list" allowBlank="1" showInputMessage="1" showErrorMessage="1" xr:uid="{CC462A57-F937-48A5-94C8-B98462ABB515}">
          <x14:formula1>
            <xm:f>Beállítás!$B$241:$B$242</xm:f>
          </x14:formula1>
          <xm:sqref>P8:P57</xm:sqref>
        </x14:dataValidation>
        <x14:dataValidation type="list" allowBlank="1" showInputMessage="1" showErrorMessage="1" xr:uid="{9378D73E-3526-4B0B-803B-BC537B037E45}">
          <x14:formula1>
            <xm:f>Beállítás!$G$7:$G$24</xm:f>
          </x14:formula1>
          <xm:sqref>AB8:AB57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J295"/>
  <sheetViews>
    <sheetView topLeftCell="A213" workbookViewId="0">
      <selection activeCell="B223" sqref="B223"/>
    </sheetView>
  </sheetViews>
  <sheetFormatPr defaultColWidth="11" defaultRowHeight="15.5"/>
  <cols>
    <col min="1" max="1" width="11.9140625" customWidth="1"/>
    <col min="2" max="2" width="42.58203125" customWidth="1"/>
    <col min="3" max="3" width="23.58203125" customWidth="1"/>
    <col min="4" max="6" width="20.58203125" customWidth="1"/>
    <col min="7" max="7" width="10.5" customWidth="1"/>
  </cols>
  <sheetData>
    <row r="2" spans="1:9">
      <c r="A2" s="40" t="s">
        <v>50</v>
      </c>
      <c r="C2" s="41" t="s">
        <v>9</v>
      </c>
      <c r="D2" s="41" t="s">
        <v>15</v>
      </c>
      <c r="E2" s="41" t="s">
        <v>38</v>
      </c>
      <c r="F2" s="41" t="s">
        <v>455</v>
      </c>
      <c r="G2" s="41" t="s">
        <v>22</v>
      </c>
      <c r="H2" s="41" t="s">
        <v>52</v>
      </c>
      <c r="I2" s="41" t="s">
        <v>11</v>
      </c>
    </row>
    <row r="3" spans="1:9">
      <c r="B3" t="s">
        <v>53</v>
      </c>
      <c r="C3" s="42">
        <f>MATCH(C2,$A$1:$A$577,0)+2</f>
        <v>8</v>
      </c>
      <c r="D3" s="42">
        <f t="shared" ref="D3:I3" si="0">MATCH(D2,$A$1:$A$577,0)+1</f>
        <v>18</v>
      </c>
      <c r="E3" s="42">
        <f t="shared" si="0"/>
        <v>96</v>
      </c>
      <c r="F3" s="42">
        <f t="shared" si="0"/>
        <v>220</v>
      </c>
      <c r="G3" s="42">
        <f t="shared" si="0"/>
        <v>213</v>
      </c>
      <c r="H3" s="42">
        <f t="shared" si="0"/>
        <v>228</v>
      </c>
      <c r="I3" s="42">
        <f t="shared" si="0"/>
        <v>246</v>
      </c>
    </row>
    <row r="4" spans="1:9">
      <c r="B4" t="s">
        <v>54</v>
      </c>
      <c r="C4" s="42">
        <f t="shared" ref="C4:H4" ca="1" si="1">INDIRECT("C" &amp; (C3-2)) + C3-1</f>
        <v>13</v>
      </c>
      <c r="D4" s="42">
        <f t="shared" ca="1" si="1"/>
        <v>92</v>
      </c>
      <c r="E4" s="42">
        <f t="shared" ca="1" si="1"/>
        <v>202</v>
      </c>
      <c r="F4" s="42">
        <f t="shared" ca="1" si="1"/>
        <v>222</v>
      </c>
      <c r="G4" s="42">
        <f t="shared" ca="1" si="1"/>
        <v>216</v>
      </c>
      <c r="H4" s="42">
        <f t="shared" ca="1" si="1"/>
        <v>238</v>
      </c>
      <c r="I4" s="42">
        <f t="shared" ref="I4" ca="1" si="2">INDIRECT("C" &amp; (I3-2)) + I3-1</f>
        <v>295</v>
      </c>
    </row>
    <row r="6" spans="1:9">
      <c r="A6" s="40" t="s">
        <v>9</v>
      </c>
      <c r="C6" s="43">
        <f>COUNTA(B8:B14)</f>
        <v>6</v>
      </c>
      <c r="G6" s="44" t="s">
        <v>55</v>
      </c>
      <c r="H6" s="44" t="s">
        <v>56</v>
      </c>
    </row>
    <row r="7" spans="1:9">
      <c r="B7" s="45" t="s">
        <v>1</v>
      </c>
      <c r="C7" s="45" t="s">
        <v>6</v>
      </c>
      <c r="D7" s="45" t="s">
        <v>31</v>
      </c>
      <c r="G7" s="44" t="s">
        <v>57</v>
      </c>
      <c r="H7" s="44" t="s">
        <v>58</v>
      </c>
    </row>
    <row r="8" spans="1:9">
      <c r="B8" t="s">
        <v>59</v>
      </c>
      <c r="C8" t="s">
        <v>60</v>
      </c>
      <c r="D8" t="s">
        <v>61</v>
      </c>
      <c r="G8" s="44" t="s">
        <v>62</v>
      </c>
      <c r="H8" s="44" t="s">
        <v>63</v>
      </c>
    </row>
    <row r="9" spans="1:9">
      <c r="B9" t="s">
        <v>64</v>
      </c>
      <c r="C9" t="s">
        <v>65</v>
      </c>
      <c r="D9" t="s">
        <v>66</v>
      </c>
      <c r="G9" s="44" t="s">
        <v>67</v>
      </c>
      <c r="H9" s="44" t="s">
        <v>68</v>
      </c>
    </row>
    <row r="10" spans="1:9">
      <c r="B10" t="s">
        <v>69</v>
      </c>
      <c r="C10" t="s">
        <v>70</v>
      </c>
      <c r="D10" t="s">
        <v>71</v>
      </c>
      <c r="G10" s="44" t="s">
        <v>72</v>
      </c>
      <c r="H10" s="44" t="s">
        <v>73</v>
      </c>
    </row>
    <row r="11" spans="1:9">
      <c r="B11" s="46" t="s">
        <v>74</v>
      </c>
      <c r="C11" t="s">
        <v>75</v>
      </c>
      <c r="D11" t="s">
        <v>76</v>
      </c>
      <c r="G11" s="44" t="s">
        <v>77</v>
      </c>
      <c r="H11" s="44" t="s">
        <v>78</v>
      </c>
    </row>
    <row r="12" spans="1:9">
      <c r="B12" s="46" t="s">
        <v>79</v>
      </c>
      <c r="C12" t="s">
        <v>80</v>
      </c>
      <c r="D12" t="s">
        <v>81</v>
      </c>
      <c r="G12" s="44" t="s">
        <v>82</v>
      </c>
      <c r="H12" s="44" t="s">
        <v>83</v>
      </c>
    </row>
    <row r="13" spans="1:9">
      <c r="B13" s="46" t="s">
        <v>84</v>
      </c>
      <c r="C13" t="s">
        <v>85</v>
      </c>
      <c r="D13" t="s">
        <v>86</v>
      </c>
      <c r="G13" s="44" t="s">
        <v>87</v>
      </c>
      <c r="H13" s="44" t="s">
        <v>88</v>
      </c>
    </row>
    <row r="14" spans="1:9">
      <c r="G14" s="44" t="s">
        <v>89</v>
      </c>
      <c r="H14" s="44" t="s">
        <v>90</v>
      </c>
    </row>
    <row r="15" spans="1:9">
      <c r="G15" s="44" t="s">
        <v>91</v>
      </c>
      <c r="H15" s="44" t="s">
        <v>92</v>
      </c>
    </row>
    <row r="16" spans="1:9">
      <c r="C16" s="43">
        <f>COUNTA(B18:B92)</f>
        <v>75</v>
      </c>
      <c r="G16" s="44" t="s">
        <v>93</v>
      </c>
      <c r="H16" s="44" t="s">
        <v>94</v>
      </c>
    </row>
    <row r="17" spans="1:10">
      <c r="A17" s="40" t="s">
        <v>15</v>
      </c>
      <c r="B17" s="45" t="s">
        <v>1</v>
      </c>
      <c r="C17" s="45" t="s">
        <v>95</v>
      </c>
      <c r="D17" s="45" t="s">
        <v>96</v>
      </c>
      <c r="G17" s="44" t="s">
        <v>97</v>
      </c>
      <c r="H17" s="44" t="s">
        <v>110</v>
      </c>
    </row>
    <row r="18" spans="1:10">
      <c r="B18" s="48" t="s">
        <v>98</v>
      </c>
      <c r="C18" s="48" t="s">
        <v>99</v>
      </c>
      <c r="D18" s="48" t="s">
        <v>100</v>
      </c>
      <c r="G18" s="44" t="s">
        <v>101</v>
      </c>
      <c r="H18" s="44" t="s">
        <v>115</v>
      </c>
    </row>
    <row r="19" spans="1:10">
      <c r="B19" s="48" t="s">
        <v>102</v>
      </c>
      <c r="C19" s="48" t="s">
        <v>103</v>
      </c>
      <c r="D19" s="48" t="s">
        <v>104</v>
      </c>
      <c r="G19" s="44" t="s">
        <v>105</v>
      </c>
      <c r="H19" s="44" t="s">
        <v>120</v>
      </c>
    </row>
    <row r="20" spans="1:10">
      <c r="B20" s="46" t="s">
        <v>106</v>
      </c>
      <c r="C20" s="48" t="s">
        <v>107</v>
      </c>
      <c r="D20" s="48" t="s">
        <v>108</v>
      </c>
      <c r="G20" s="44" t="s">
        <v>109</v>
      </c>
      <c r="H20" s="75" t="s">
        <v>512</v>
      </c>
    </row>
    <row r="21" spans="1:10">
      <c r="B21" s="48" t="s">
        <v>111</v>
      </c>
      <c r="C21" s="48" t="s">
        <v>112</v>
      </c>
      <c r="D21" s="48" t="s">
        <v>113</v>
      </c>
      <c r="G21" s="44" t="s">
        <v>114</v>
      </c>
      <c r="H21" s="77" t="s">
        <v>516</v>
      </c>
    </row>
    <row r="22" spans="1:10">
      <c r="B22" s="48" t="s">
        <v>116</v>
      </c>
      <c r="C22" s="48" t="s">
        <v>117</v>
      </c>
      <c r="D22" s="48" t="s">
        <v>118</v>
      </c>
      <c r="G22" s="44" t="s">
        <v>119</v>
      </c>
      <c r="H22" s="78" t="s">
        <v>517</v>
      </c>
    </row>
    <row r="23" spans="1:10">
      <c r="B23" s="48" t="s">
        <v>121</v>
      </c>
      <c r="C23" s="48" t="s">
        <v>122</v>
      </c>
      <c r="D23" s="48" t="s">
        <v>123</v>
      </c>
      <c r="G23" s="44" t="s">
        <v>124</v>
      </c>
      <c r="H23" s="78" t="s">
        <v>518</v>
      </c>
      <c r="J23" s="45"/>
    </row>
    <row r="24" spans="1:10" ht="16" thickBot="1">
      <c r="B24" t="s">
        <v>125</v>
      </c>
      <c r="C24" s="48" t="s">
        <v>126</v>
      </c>
      <c r="D24" s="49" t="s">
        <v>127</v>
      </c>
      <c r="G24" s="44" t="s">
        <v>128</v>
      </c>
      <c r="H24" s="79" t="s">
        <v>519</v>
      </c>
      <c r="J24" s="46"/>
    </row>
    <row r="25" spans="1:10">
      <c r="B25" s="48" t="s">
        <v>129</v>
      </c>
      <c r="C25" s="48" t="s">
        <v>130</v>
      </c>
      <c r="D25" s="48" t="s">
        <v>131</v>
      </c>
      <c r="G25" s="44" t="s">
        <v>132</v>
      </c>
      <c r="J25" s="46"/>
    </row>
    <row r="26" spans="1:10">
      <c r="B26" s="48" t="s">
        <v>133</v>
      </c>
      <c r="C26" s="48" t="s">
        <v>134</v>
      </c>
      <c r="D26" s="48" t="s">
        <v>135</v>
      </c>
      <c r="G26" s="44" t="s">
        <v>136</v>
      </c>
      <c r="H26" s="44"/>
      <c r="J26" s="46"/>
    </row>
    <row r="27" spans="1:10">
      <c r="B27" s="48" t="s">
        <v>137</v>
      </c>
      <c r="C27" s="48" t="s">
        <v>138</v>
      </c>
      <c r="D27" s="48" t="s">
        <v>139</v>
      </c>
      <c r="E27" s="47"/>
      <c r="G27" s="44" t="s">
        <v>140</v>
      </c>
      <c r="H27" s="44"/>
      <c r="J27" s="46"/>
    </row>
    <row r="28" spans="1:10">
      <c r="B28" s="48" t="s">
        <v>141</v>
      </c>
      <c r="C28" s="48" t="s">
        <v>142</v>
      </c>
      <c r="D28" s="48" t="s">
        <v>143</v>
      </c>
      <c r="E28" s="47"/>
      <c r="G28" s="44" t="s">
        <v>144</v>
      </c>
      <c r="H28" s="44"/>
      <c r="J28" s="46"/>
    </row>
    <row r="29" spans="1:10">
      <c r="B29" s="48" t="s">
        <v>145</v>
      </c>
      <c r="C29" s="48" t="s">
        <v>146</v>
      </c>
      <c r="D29" s="48" t="s">
        <v>147</v>
      </c>
      <c r="G29" s="44" t="s">
        <v>148</v>
      </c>
      <c r="J29" s="46"/>
    </row>
    <row r="30" spans="1:10">
      <c r="B30" s="48" t="s">
        <v>149</v>
      </c>
      <c r="C30" s="48" t="s">
        <v>150</v>
      </c>
      <c r="D30" s="48" t="s">
        <v>151</v>
      </c>
      <c r="G30" s="44" t="s">
        <v>152</v>
      </c>
      <c r="H30" s="44"/>
      <c r="J30" s="46"/>
    </row>
    <row r="31" spans="1:10">
      <c r="B31" s="48" t="s">
        <v>153</v>
      </c>
      <c r="C31" s="48" t="s">
        <v>154</v>
      </c>
      <c r="D31" s="48" t="s">
        <v>155</v>
      </c>
      <c r="G31" s="44" t="s">
        <v>156</v>
      </c>
      <c r="H31" s="44"/>
      <c r="J31" s="46"/>
    </row>
    <row r="32" spans="1:10">
      <c r="B32" s="48" t="s">
        <v>157</v>
      </c>
      <c r="C32" s="48" t="s">
        <v>158</v>
      </c>
      <c r="D32" s="48" t="s">
        <v>159</v>
      </c>
      <c r="G32" s="44" t="s">
        <v>160</v>
      </c>
      <c r="H32" s="44"/>
      <c r="J32" s="46"/>
    </row>
    <row r="33" spans="2:10">
      <c r="B33" s="48" t="s">
        <v>161</v>
      </c>
      <c r="C33" s="48" t="s">
        <v>162</v>
      </c>
      <c r="D33" s="48" t="s">
        <v>163</v>
      </c>
      <c r="G33" s="44" t="s">
        <v>164</v>
      </c>
      <c r="J33" s="46"/>
    </row>
    <row r="34" spans="2:10">
      <c r="B34" s="48" t="s">
        <v>165</v>
      </c>
      <c r="C34" s="48" t="s">
        <v>166</v>
      </c>
      <c r="D34" s="49" t="s">
        <v>167</v>
      </c>
      <c r="G34" s="44" t="s">
        <v>168</v>
      </c>
      <c r="J34" s="46"/>
    </row>
    <row r="35" spans="2:10">
      <c r="B35" s="48" t="s">
        <v>169</v>
      </c>
      <c r="C35" s="48" t="s">
        <v>170</v>
      </c>
      <c r="D35" s="48" t="s">
        <v>171</v>
      </c>
      <c r="G35" s="44" t="s">
        <v>172</v>
      </c>
      <c r="H35" s="44"/>
    </row>
    <row r="36" spans="2:10">
      <c r="B36" s="48" t="s">
        <v>173</v>
      </c>
      <c r="C36" s="48" t="s">
        <v>174</v>
      </c>
      <c r="D36" s="48" t="s">
        <v>175</v>
      </c>
      <c r="G36" s="44" t="s">
        <v>176</v>
      </c>
      <c r="H36" s="44" t="s">
        <v>177</v>
      </c>
    </row>
    <row r="37" spans="2:10">
      <c r="B37" s="48" t="s">
        <v>178</v>
      </c>
      <c r="C37" s="48" t="s">
        <v>179</v>
      </c>
      <c r="D37" s="48" t="s">
        <v>180</v>
      </c>
      <c r="G37" s="44" t="s">
        <v>181</v>
      </c>
      <c r="H37" s="44" t="s">
        <v>177</v>
      </c>
    </row>
    <row r="38" spans="2:10">
      <c r="B38" s="48" t="s">
        <v>182</v>
      </c>
      <c r="C38" s="48" t="s">
        <v>183</v>
      </c>
      <c r="D38" s="48" t="s">
        <v>184</v>
      </c>
      <c r="G38" s="44" t="s">
        <v>185</v>
      </c>
      <c r="H38" s="44" t="s">
        <v>177</v>
      </c>
    </row>
    <row r="39" spans="2:10">
      <c r="B39" s="48" t="s">
        <v>186</v>
      </c>
      <c r="C39" s="48" t="s">
        <v>187</v>
      </c>
      <c r="D39" s="48" t="s">
        <v>188</v>
      </c>
      <c r="G39" s="44" t="s">
        <v>189</v>
      </c>
      <c r="H39" s="44" t="s">
        <v>177</v>
      </c>
    </row>
    <row r="40" spans="2:10">
      <c r="B40" s="46" t="s">
        <v>190</v>
      </c>
      <c r="C40" s="46" t="s">
        <v>191</v>
      </c>
      <c r="D40" s="46" t="s">
        <v>192</v>
      </c>
      <c r="G40" s="44" t="s">
        <v>193</v>
      </c>
      <c r="H40" s="44" t="s">
        <v>177</v>
      </c>
    </row>
    <row r="41" spans="2:10">
      <c r="B41" s="48" t="s">
        <v>194</v>
      </c>
      <c r="C41" s="48" t="s">
        <v>195</v>
      </c>
      <c r="D41" s="48" t="s">
        <v>196</v>
      </c>
      <c r="G41" s="44" t="s">
        <v>197</v>
      </c>
      <c r="H41" s="44" t="s">
        <v>177</v>
      </c>
    </row>
    <row r="42" spans="2:10">
      <c r="B42" s="48" t="s">
        <v>198</v>
      </c>
      <c r="C42" s="48" t="s">
        <v>199</v>
      </c>
      <c r="D42" s="48" t="s">
        <v>200</v>
      </c>
    </row>
    <row r="43" spans="2:10">
      <c r="B43" s="46" t="s">
        <v>201</v>
      </c>
      <c r="C43" t="s">
        <v>202</v>
      </c>
      <c r="D43" t="s">
        <v>203</v>
      </c>
    </row>
    <row r="44" spans="2:10">
      <c r="B44" s="48" t="s">
        <v>204</v>
      </c>
      <c r="C44" s="48" t="s">
        <v>205</v>
      </c>
      <c r="D44" s="48" t="s">
        <v>206</v>
      </c>
    </row>
    <row r="45" spans="2:10">
      <c r="B45" s="48" t="s">
        <v>207</v>
      </c>
      <c r="C45" s="48" t="s">
        <v>208</v>
      </c>
      <c r="D45" s="49" t="s">
        <v>209</v>
      </c>
    </row>
    <row r="46" spans="2:10">
      <c r="B46" s="48" t="s">
        <v>210</v>
      </c>
      <c r="C46" s="48" t="s">
        <v>211</v>
      </c>
      <c r="D46" s="48" t="s">
        <v>212</v>
      </c>
    </row>
    <row r="47" spans="2:10">
      <c r="B47" s="48" t="s">
        <v>213</v>
      </c>
      <c r="C47" s="48" t="s">
        <v>214</v>
      </c>
      <c r="D47" s="48" t="s">
        <v>215</v>
      </c>
    </row>
    <row r="48" spans="2:10">
      <c r="B48" s="48" t="s">
        <v>216</v>
      </c>
      <c r="C48" s="48" t="s">
        <v>217</v>
      </c>
      <c r="D48" s="48" t="s">
        <v>218</v>
      </c>
    </row>
    <row r="49" spans="2:5">
      <c r="B49" s="46" t="s">
        <v>219</v>
      </c>
      <c r="C49" s="48" t="s">
        <v>220</v>
      </c>
      <c r="D49" s="48" t="s">
        <v>221</v>
      </c>
      <c r="E49" s="45"/>
    </row>
    <row r="50" spans="2:5">
      <c r="B50" s="48" t="s">
        <v>222</v>
      </c>
      <c r="C50" s="48" t="s">
        <v>223</v>
      </c>
      <c r="D50" s="48" t="s">
        <v>224</v>
      </c>
    </row>
    <row r="51" spans="2:5">
      <c r="B51" s="46" t="s">
        <v>225</v>
      </c>
      <c r="C51" s="48" t="s">
        <v>226</v>
      </c>
      <c r="D51" s="46" t="s">
        <v>227</v>
      </c>
    </row>
    <row r="52" spans="2:5">
      <c r="B52" s="48" t="s">
        <v>228</v>
      </c>
      <c r="C52" s="48" t="s">
        <v>229</v>
      </c>
      <c r="D52" s="49" t="s">
        <v>230</v>
      </c>
    </row>
    <row r="53" spans="2:5">
      <c r="B53" s="48" t="s">
        <v>231</v>
      </c>
      <c r="C53" s="48" t="s">
        <v>232</v>
      </c>
      <c r="D53" s="48" t="s">
        <v>233</v>
      </c>
    </row>
    <row r="54" spans="2:5">
      <c r="B54" s="46" t="s">
        <v>234</v>
      </c>
      <c r="C54" s="48" t="s">
        <v>235</v>
      </c>
      <c r="D54" s="48" t="s">
        <v>236</v>
      </c>
    </row>
    <row r="55" spans="2:5">
      <c r="B55" s="48" t="s">
        <v>237</v>
      </c>
      <c r="C55" s="46" t="s">
        <v>238</v>
      </c>
      <c r="D55" s="46" t="s">
        <v>239</v>
      </c>
    </row>
    <row r="56" spans="2:5">
      <c r="B56" s="48" t="s">
        <v>240</v>
      </c>
      <c r="C56" s="48" t="s">
        <v>241</v>
      </c>
      <c r="D56" s="48" t="s">
        <v>242</v>
      </c>
    </row>
    <row r="57" spans="2:5">
      <c r="B57" s="46" t="s">
        <v>243</v>
      </c>
      <c r="C57" s="46" t="s">
        <v>244</v>
      </c>
      <c r="D57" s="46" t="s">
        <v>245</v>
      </c>
    </row>
    <row r="58" spans="2:5">
      <c r="B58" s="48" t="s">
        <v>246</v>
      </c>
      <c r="C58" s="48" t="s">
        <v>247</v>
      </c>
      <c r="D58" s="48" t="s">
        <v>248</v>
      </c>
    </row>
    <row r="59" spans="2:5">
      <c r="B59" s="46" t="s">
        <v>249</v>
      </c>
      <c r="C59" s="48" t="s">
        <v>250</v>
      </c>
      <c r="D59" s="46" t="s">
        <v>251</v>
      </c>
    </row>
    <row r="60" spans="2:5">
      <c r="B60" s="48" t="s">
        <v>252</v>
      </c>
      <c r="C60" s="48" t="s">
        <v>253</v>
      </c>
      <c r="D60" s="48" t="s">
        <v>254</v>
      </c>
    </row>
    <row r="61" spans="2:5">
      <c r="B61" s="46" t="s">
        <v>255</v>
      </c>
      <c r="C61" s="46" t="s">
        <v>256</v>
      </c>
      <c r="D61" s="46" t="s">
        <v>257</v>
      </c>
    </row>
    <row r="62" spans="2:5">
      <c r="B62" s="46" t="s">
        <v>398</v>
      </c>
      <c r="C62" s="46" t="s">
        <v>399</v>
      </c>
      <c r="D62" s="46" t="s">
        <v>400</v>
      </c>
    </row>
    <row r="63" spans="2:5">
      <c r="B63" s="48" t="s">
        <v>258</v>
      </c>
      <c r="C63" s="48" t="s">
        <v>259</v>
      </c>
      <c r="D63" s="49" t="s">
        <v>260</v>
      </c>
    </row>
    <row r="64" spans="2:5">
      <c r="B64" t="s">
        <v>261</v>
      </c>
      <c r="C64" s="48" t="s">
        <v>262</v>
      </c>
      <c r="D64" s="49" t="s">
        <v>263</v>
      </c>
    </row>
    <row r="65" spans="2:4">
      <c r="B65" s="48" t="s">
        <v>264</v>
      </c>
      <c r="C65" s="48" t="s">
        <v>265</v>
      </c>
      <c r="D65" s="49" t="s">
        <v>266</v>
      </c>
    </row>
    <row r="66" spans="2:4">
      <c r="B66" s="48" t="s">
        <v>267</v>
      </c>
      <c r="C66" s="48" t="s">
        <v>268</v>
      </c>
      <c r="D66" s="48" t="s">
        <v>269</v>
      </c>
    </row>
    <row r="67" spans="2:4">
      <c r="B67" s="48" t="s">
        <v>270</v>
      </c>
      <c r="C67" s="48" t="s">
        <v>271</v>
      </c>
      <c r="D67" s="48" t="s">
        <v>272</v>
      </c>
    </row>
    <row r="68" spans="2:4">
      <c r="B68" s="48" t="s">
        <v>273</v>
      </c>
      <c r="C68" s="48" t="s">
        <v>274</v>
      </c>
      <c r="D68" s="48" t="s">
        <v>275</v>
      </c>
    </row>
    <row r="69" spans="2:4">
      <c r="B69" s="46" t="s">
        <v>527</v>
      </c>
      <c r="C69" s="48" t="s">
        <v>529</v>
      </c>
      <c r="D69" s="48" t="s">
        <v>528</v>
      </c>
    </row>
    <row r="70" spans="2:4">
      <c r="B70" s="46" t="s">
        <v>276</v>
      </c>
      <c r="C70" s="48" t="s">
        <v>277</v>
      </c>
      <c r="D70" s="48" t="s">
        <v>278</v>
      </c>
    </row>
    <row r="71" spans="2:4">
      <c r="B71" t="s">
        <v>279</v>
      </c>
      <c r="C71" t="s">
        <v>280</v>
      </c>
      <c r="D71" t="s">
        <v>281</v>
      </c>
    </row>
    <row r="72" spans="2:4">
      <c r="B72" s="50" t="s">
        <v>282</v>
      </c>
      <c r="C72" s="48" t="s">
        <v>283</v>
      </c>
      <c r="D72" s="48" t="s">
        <v>284</v>
      </c>
    </row>
    <row r="73" spans="2:4">
      <c r="B73" s="46" t="s">
        <v>285</v>
      </c>
      <c r="C73" s="48" t="s">
        <v>286</v>
      </c>
      <c r="D73" s="48" t="s">
        <v>287</v>
      </c>
    </row>
    <row r="74" spans="2:4">
      <c r="B74" s="48" t="s">
        <v>288</v>
      </c>
      <c r="C74" s="48" t="s">
        <v>289</v>
      </c>
      <c r="D74" s="48" t="s">
        <v>290</v>
      </c>
    </row>
    <row r="75" spans="2:4">
      <c r="B75" s="46" t="s">
        <v>291</v>
      </c>
      <c r="C75" s="46" t="s">
        <v>292</v>
      </c>
      <c r="D75" s="46" t="s">
        <v>293</v>
      </c>
    </row>
    <row r="76" spans="2:4">
      <c r="B76" s="48" t="s">
        <v>294</v>
      </c>
      <c r="C76" s="48" t="s">
        <v>295</v>
      </c>
      <c r="D76" s="48" t="s">
        <v>296</v>
      </c>
    </row>
    <row r="77" spans="2:4">
      <c r="B77" s="46" t="s">
        <v>297</v>
      </c>
      <c r="C77" s="46" t="s">
        <v>298</v>
      </c>
      <c r="D77" s="46" t="s">
        <v>299</v>
      </c>
    </row>
    <row r="78" spans="2:4">
      <c r="B78" s="48" t="s">
        <v>300</v>
      </c>
      <c r="C78" s="48" t="s">
        <v>301</v>
      </c>
      <c r="D78" s="48" t="s">
        <v>302</v>
      </c>
    </row>
    <row r="79" spans="2:4">
      <c r="B79" s="46" t="s">
        <v>303</v>
      </c>
      <c r="C79" s="46" t="s">
        <v>304</v>
      </c>
      <c r="D79" s="46" t="s">
        <v>305</v>
      </c>
    </row>
    <row r="80" spans="2:4">
      <c r="B80" s="48" t="s">
        <v>306</v>
      </c>
      <c r="C80" s="48" t="s">
        <v>307</v>
      </c>
      <c r="D80" s="48" t="s">
        <v>308</v>
      </c>
    </row>
    <row r="81" spans="1:4">
      <c r="B81" s="48" t="s">
        <v>309</v>
      </c>
      <c r="C81" s="48" t="s">
        <v>310</v>
      </c>
      <c r="D81" s="48" t="s">
        <v>311</v>
      </c>
    </row>
    <row r="82" spans="1:4">
      <c r="B82" s="48" t="s">
        <v>312</v>
      </c>
      <c r="C82" s="48" t="s">
        <v>313</v>
      </c>
      <c r="D82" s="48" t="s">
        <v>314</v>
      </c>
    </row>
    <row r="83" spans="1:4">
      <c r="B83" s="48" t="s">
        <v>315</v>
      </c>
      <c r="C83" s="48" t="s">
        <v>316</v>
      </c>
      <c r="D83" s="49" t="s">
        <v>317</v>
      </c>
    </row>
    <row r="84" spans="1:4">
      <c r="B84" s="48" t="s">
        <v>318</v>
      </c>
      <c r="C84" s="48" t="s">
        <v>319</v>
      </c>
      <c r="D84" s="48" t="s">
        <v>320</v>
      </c>
    </row>
    <row r="85" spans="1:4">
      <c r="B85" s="48" t="s">
        <v>321</v>
      </c>
      <c r="C85" s="48" t="s">
        <v>322</v>
      </c>
      <c r="D85" s="48" t="s">
        <v>323</v>
      </c>
    </row>
    <row r="86" spans="1:4">
      <c r="B86" s="48" t="s">
        <v>324</v>
      </c>
      <c r="C86" s="48" t="s">
        <v>325</v>
      </c>
      <c r="D86" s="48" t="s">
        <v>326</v>
      </c>
    </row>
    <row r="87" spans="1:4">
      <c r="B87" s="48" t="s">
        <v>327</v>
      </c>
      <c r="C87" s="48" t="s">
        <v>328</v>
      </c>
      <c r="D87" s="48" t="s">
        <v>329</v>
      </c>
    </row>
    <row r="88" spans="1:4">
      <c r="B88" s="48" t="s">
        <v>330</v>
      </c>
      <c r="C88" s="48" t="s">
        <v>331</v>
      </c>
      <c r="D88" s="48" t="s">
        <v>332</v>
      </c>
    </row>
    <row r="89" spans="1:4">
      <c r="B89" s="48" t="s">
        <v>333</v>
      </c>
      <c r="C89" s="48" t="s">
        <v>334</v>
      </c>
      <c r="D89" s="48" t="s">
        <v>335</v>
      </c>
    </row>
    <row r="90" spans="1:4">
      <c r="B90" t="s">
        <v>336</v>
      </c>
      <c r="C90" s="48" t="s">
        <v>337</v>
      </c>
      <c r="D90" s="49" t="s">
        <v>338</v>
      </c>
    </row>
    <row r="91" spans="1:4">
      <c r="B91" s="48" t="s">
        <v>339</v>
      </c>
      <c r="C91" s="48" t="s">
        <v>340</v>
      </c>
      <c r="D91" s="48" t="s">
        <v>341</v>
      </c>
    </row>
    <row r="92" spans="1:4">
      <c r="B92" s="48" t="s">
        <v>342</v>
      </c>
      <c r="C92" s="48" t="s">
        <v>343</v>
      </c>
      <c r="D92" s="49" t="s">
        <v>344</v>
      </c>
    </row>
    <row r="93" spans="1:4">
      <c r="B93" s="52"/>
      <c r="C93" s="51"/>
      <c r="D93" s="51"/>
    </row>
    <row r="94" spans="1:4">
      <c r="C94" s="43">
        <f>COUNTA(B96:B203)</f>
        <v>107</v>
      </c>
    </row>
    <row r="95" spans="1:4">
      <c r="A95" s="40" t="s">
        <v>38</v>
      </c>
      <c r="B95" s="45" t="s">
        <v>1</v>
      </c>
      <c r="C95" s="45" t="s">
        <v>95</v>
      </c>
      <c r="D95" s="45" t="s">
        <v>96</v>
      </c>
    </row>
    <row r="96" spans="1:4">
      <c r="B96" s="48" t="s">
        <v>98</v>
      </c>
      <c r="C96" s="48" t="s">
        <v>99</v>
      </c>
      <c r="D96" s="48" t="s">
        <v>100</v>
      </c>
    </row>
    <row r="97" spans="2:4">
      <c r="B97" s="48" t="s">
        <v>102</v>
      </c>
      <c r="C97" s="48" t="s">
        <v>103</v>
      </c>
      <c r="D97" s="48" t="s">
        <v>104</v>
      </c>
    </row>
    <row r="98" spans="2:4">
      <c r="B98" s="46" t="s">
        <v>106</v>
      </c>
      <c r="C98" s="48" t="s">
        <v>107</v>
      </c>
      <c r="D98" s="48" t="s">
        <v>108</v>
      </c>
    </row>
    <row r="99" spans="2:4">
      <c r="B99" s="48" t="s">
        <v>345</v>
      </c>
      <c r="C99" s="48" t="s">
        <v>346</v>
      </c>
      <c r="D99" s="49" t="s">
        <v>347</v>
      </c>
    </row>
    <row r="100" spans="2:4">
      <c r="B100" s="48" t="s">
        <v>111</v>
      </c>
      <c r="C100" s="48" t="s">
        <v>112</v>
      </c>
      <c r="D100" s="48" t="s">
        <v>113</v>
      </c>
    </row>
    <row r="101" spans="2:4">
      <c r="B101" s="46" t="s">
        <v>348</v>
      </c>
      <c r="C101" s="48" t="s">
        <v>349</v>
      </c>
      <c r="D101" s="48" t="s">
        <v>350</v>
      </c>
    </row>
    <row r="102" spans="2:4">
      <c r="B102" s="48" t="s">
        <v>116</v>
      </c>
      <c r="C102" s="48" t="s">
        <v>117</v>
      </c>
      <c r="D102" s="48" t="s">
        <v>118</v>
      </c>
    </row>
    <row r="103" spans="2:4">
      <c r="B103" s="48" t="s">
        <v>351</v>
      </c>
      <c r="C103" s="48" t="s">
        <v>122</v>
      </c>
      <c r="D103" s="48" t="s">
        <v>123</v>
      </c>
    </row>
    <row r="104" spans="2:4">
      <c r="B104" s="48" t="s">
        <v>352</v>
      </c>
      <c r="C104" s="48" t="s">
        <v>122</v>
      </c>
      <c r="D104" s="48" t="s">
        <v>123</v>
      </c>
    </row>
    <row r="105" spans="2:4">
      <c r="B105" t="s">
        <v>125</v>
      </c>
      <c r="C105" s="48" t="s">
        <v>126</v>
      </c>
      <c r="D105" s="49" t="s">
        <v>127</v>
      </c>
    </row>
    <row r="106" spans="2:4">
      <c r="B106" s="48" t="s">
        <v>129</v>
      </c>
      <c r="C106" s="48" t="s">
        <v>130</v>
      </c>
      <c r="D106" s="48" t="s">
        <v>131</v>
      </c>
    </row>
    <row r="107" spans="2:4">
      <c r="B107" s="48" t="s">
        <v>133</v>
      </c>
      <c r="C107" s="48" t="s">
        <v>134</v>
      </c>
      <c r="D107" s="48" t="s">
        <v>135</v>
      </c>
    </row>
    <row r="108" spans="2:4">
      <c r="B108" s="46" t="s">
        <v>353</v>
      </c>
      <c r="C108" s="46" t="s">
        <v>354</v>
      </c>
      <c r="D108" s="46" t="s">
        <v>355</v>
      </c>
    </row>
    <row r="109" spans="2:4">
      <c r="B109" s="48" t="s">
        <v>137</v>
      </c>
      <c r="C109" s="48" t="s">
        <v>138</v>
      </c>
      <c r="D109" s="48" t="s">
        <v>139</v>
      </c>
    </row>
    <row r="110" spans="2:4">
      <c r="B110" s="48" t="s">
        <v>141</v>
      </c>
      <c r="C110" s="48" t="s">
        <v>142</v>
      </c>
      <c r="D110" s="48" t="s">
        <v>143</v>
      </c>
    </row>
    <row r="111" spans="2:4">
      <c r="B111" s="48" t="s">
        <v>145</v>
      </c>
      <c r="C111" s="48" t="s">
        <v>146</v>
      </c>
      <c r="D111" s="48" t="s">
        <v>147</v>
      </c>
    </row>
    <row r="112" spans="2:4">
      <c r="B112" s="46" t="s">
        <v>356</v>
      </c>
      <c r="C112" s="48" t="s">
        <v>357</v>
      </c>
      <c r="D112" s="46" t="s">
        <v>358</v>
      </c>
    </row>
    <row r="113" spans="2:5">
      <c r="B113" s="46" t="s">
        <v>359</v>
      </c>
      <c r="C113" s="48" t="s">
        <v>360</v>
      </c>
      <c r="D113" s="46" t="s">
        <v>361</v>
      </c>
    </row>
    <row r="114" spans="2:5">
      <c r="B114" s="54" t="s">
        <v>362</v>
      </c>
      <c r="C114" s="55" t="s">
        <v>363</v>
      </c>
      <c r="D114" s="54" t="s">
        <v>364</v>
      </c>
    </row>
    <row r="115" spans="2:5">
      <c r="B115" s="48" t="s">
        <v>149</v>
      </c>
      <c r="C115" s="48" t="s">
        <v>150</v>
      </c>
      <c r="D115" s="48" t="s">
        <v>151</v>
      </c>
      <c r="E115" s="51"/>
    </row>
    <row r="116" spans="2:5">
      <c r="B116" s="48" t="s">
        <v>153</v>
      </c>
      <c r="C116" s="48" t="s">
        <v>154</v>
      </c>
      <c r="D116" s="48" t="s">
        <v>155</v>
      </c>
      <c r="E116" s="51"/>
    </row>
    <row r="117" spans="2:5">
      <c r="B117" s="48" t="s">
        <v>365</v>
      </c>
      <c r="C117" s="48" t="s">
        <v>366</v>
      </c>
      <c r="D117" s="48" t="s">
        <v>367</v>
      </c>
      <c r="E117" s="51"/>
    </row>
    <row r="118" spans="2:5">
      <c r="B118" s="48" t="s">
        <v>157</v>
      </c>
      <c r="C118" s="48" t="s">
        <v>158</v>
      </c>
      <c r="D118" s="48" t="s">
        <v>159</v>
      </c>
      <c r="E118" s="51"/>
    </row>
    <row r="119" spans="2:5">
      <c r="B119" s="48" t="s">
        <v>161</v>
      </c>
      <c r="C119" s="48" t="s">
        <v>162</v>
      </c>
      <c r="D119" s="48" t="s">
        <v>163</v>
      </c>
    </row>
    <row r="120" spans="2:5">
      <c r="B120" s="48" t="s">
        <v>368</v>
      </c>
      <c r="C120" s="48" t="s">
        <v>369</v>
      </c>
      <c r="D120" s="49" t="s">
        <v>370</v>
      </c>
    </row>
    <row r="121" spans="2:5">
      <c r="B121" s="48" t="s">
        <v>165</v>
      </c>
      <c r="C121" s="48" t="s">
        <v>166</v>
      </c>
      <c r="D121" s="49" t="s">
        <v>167</v>
      </c>
    </row>
    <row r="122" spans="2:5">
      <c r="B122" s="46" t="s">
        <v>371</v>
      </c>
      <c r="C122" s="46" t="s">
        <v>372</v>
      </c>
      <c r="D122" s="46" t="s">
        <v>373</v>
      </c>
      <c r="E122" s="51"/>
    </row>
    <row r="123" spans="2:5">
      <c r="B123" s="48" t="s">
        <v>169</v>
      </c>
      <c r="C123" s="48" t="s">
        <v>170</v>
      </c>
      <c r="D123" s="48" t="s">
        <v>171</v>
      </c>
      <c r="E123" s="51"/>
    </row>
    <row r="124" spans="2:5">
      <c r="B124" s="48" t="s">
        <v>173</v>
      </c>
      <c r="C124" s="48" t="s">
        <v>174</v>
      </c>
      <c r="D124" s="48" t="s">
        <v>175</v>
      </c>
      <c r="E124" s="51"/>
    </row>
    <row r="125" spans="2:5">
      <c r="B125" s="48" t="s">
        <v>178</v>
      </c>
      <c r="C125" s="48" t="s">
        <v>179</v>
      </c>
      <c r="D125" s="48" t="s">
        <v>180</v>
      </c>
    </row>
    <row r="126" spans="2:5">
      <c r="B126" s="46" t="s">
        <v>374</v>
      </c>
      <c r="C126" s="48" t="s">
        <v>375</v>
      </c>
      <c r="D126" s="48" t="s">
        <v>376</v>
      </c>
      <c r="E126" s="51"/>
    </row>
    <row r="127" spans="2:5">
      <c r="B127" s="48" t="s">
        <v>182</v>
      </c>
      <c r="C127" s="48" t="s">
        <v>183</v>
      </c>
      <c r="D127" s="48" t="s">
        <v>184</v>
      </c>
      <c r="E127" s="51"/>
    </row>
    <row r="128" spans="2:5">
      <c r="B128" s="48" t="s">
        <v>377</v>
      </c>
      <c r="C128" s="48" t="s">
        <v>378</v>
      </c>
      <c r="D128" s="48" t="s">
        <v>379</v>
      </c>
      <c r="E128" s="51"/>
    </row>
    <row r="129" spans="2:5">
      <c r="B129" s="48" t="s">
        <v>186</v>
      </c>
      <c r="C129" s="48" t="s">
        <v>187</v>
      </c>
      <c r="D129" s="48" t="s">
        <v>188</v>
      </c>
    </row>
    <row r="130" spans="2:5">
      <c r="B130" s="46" t="s">
        <v>190</v>
      </c>
      <c r="C130" s="46" t="s">
        <v>191</v>
      </c>
      <c r="D130" s="46" t="s">
        <v>192</v>
      </c>
      <c r="E130" s="51"/>
    </row>
    <row r="131" spans="2:5">
      <c r="B131" s="48" t="s">
        <v>194</v>
      </c>
      <c r="C131" s="48" t="s">
        <v>195</v>
      </c>
      <c r="D131" s="48" t="s">
        <v>196</v>
      </c>
      <c r="E131" s="51"/>
    </row>
    <row r="132" spans="2:5">
      <c r="B132" s="46" t="s">
        <v>380</v>
      </c>
      <c r="C132" s="48" t="s">
        <v>381</v>
      </c>
      <c r="D132" s="48" t="s">
        <v>382</v>
      </c>
      <c r="E132" s="51"/>
    </row>
    <row r="133" spans="2:5">
      <c r="B133" s="48" t="s">
        <v>198</v>
      </c>
      <c r="C133" s="48" t="s">
        <v>199</v>
      </c>
      <c r="D133" s="48" t="s">
        <v>200</v>
      </c>
      <c r="E133" s="51"/>
    </row>
    <row r="134" spans="2:5">
      <c r="B134" s="48" t="s">
        <v>383</v>
      </c>
      <c r="C134" s="48" t="s">
        <v>384</v>
      </c>
      <c r="D134" s="49" t="s">
        <v>385</v>
      </c>
      <c r="E134" s="51"/>
    </row>
    <row r="135" spans="2:5">
      <c r="B135" s="46" t="s">
        <v>201</v>
      </c>
      <c r="C135" t="s">
        <v>202</v>
      </c>
      <c r="D135" t="s">
        <v>203</v>
      </c>
      <c r="E135" s="51"/>
    </row>
    <row r="136" spans="2:5">
      <c r="B136" s="48" t="s">
        <v>386</v>
      </c>
      <c r="C136" s="48" t="s">
        <v>387</v>
      </c>
      <c r="D136" s="49" t="s">
        <v>388</v>
      </c>
      <c r="E136" s="51"/>
    </row>
    <row r="137" spans="2:5">
      <c r="B137" s="46" t="s">
        <v>204</v>
      </c>
      <c r="C137" s="46" t="s">
        <v>389</v>
      </c>
      <c r="D137" s="46" t="s">
        <v>206</v>
      </c>
    </row>
    <row r="138" spans="2:5">
      <c r="B138" s="46" t="s">
        <v>390</v>
      </c>
      <c r="C138" s="46" t="s">
        <v>391</v>
      </c>
      <c r="D138" s="46" t="s">
        <v>391</v>
      </c>
      <c r="E138" s="51"/>
    </row>
    <row r="139" spans="2:5">
      <c r="B139" s="48" t="s">
        <v>207</v>
      </c>
      <c r="C139" s="48" t="s">
        <v>208</v>
      </c>
      <c r="D139" s="49" t="s">
        <v>209</v>
      </c>
      <c r="E139" s="51"/>
    </row>
    <row r="140" spans="2:5">
      <c r="B140" s="48" t="s">
        <v>210</v>
      </c>
      <c r="C140" s="48" t="s">
        <v>211</v>
      </c>
      <c r="D140" s="48" t="s">
        <v>212</v>
      </c>
      <c r="E140" s="53"/>
    </row>
    <row r="141" spans="2:5">
      <c r="B141" s="48" t="s">
        <v>213</v>
      </c>
      <c r="C141" s="48" t="s">
        <v>214</v>
      </c>
      <c r="D141" s="48" t="s">
        <v>215</v>
      </c>
    </row>
    <row r="142" spans="2:5">
      <c r="B142" s="48" t="s">
        <v>216</v>
      </c>
      <c r="C142" s="48" t="s">
        <v>217</v>
      </c>
      <c r="D142" s="48" t="s">
        <v>218</v>
      </c>
      <c r="E142" s="51"/>
    </row>
    <row r="143" spans="2:5">
      <c r="B143" s="46" t="s">
        <v>219</v>
      </c>
      <c r="C143" s="48" t="s">
        <v>220</v>
      </c>
      <c r="D143" s="48" t="s">
        <v>221</v>
      </c>
      <c r="E143" s="51"/>
    </row>
    <row r="144" spans="2:5">
      <c r="B144" s="48" t="s">
        <v>222</v>
      </c>
      <c r="C144" s="48" t="s">
        <v>223</v>
      </c>
      <c r="D144" s="48" t="s">
        <v>224</v>
      </c>
      <c r="E144" s="51"/>
    </row>
    <row r="145" spans="2:5">
      <c r="B145" s="46" t="s">
        <v>392</v>
      </c>
      <c r="C145" s="48" t="s">
        <v>393</v>
      </c>
      <c r="D145" s="48" t="s">
        <v>394</v>
      </c>
    </row>
    <row r="146" spans="2:5">
      <c r="B146" s="46" t="s">
        <v>225</v>
      </c>
      <c r="C146" s="48" t="s">
        <v>226</v>
      </c>
      <c r="D146" s="46" t="s">
        <v>227</v>
      </c>
      <c r="E146" s="51"/>
    </row>
    <row r="147" spans="2:5">
      <c r="B147" s="48" t="s">
        <v>228</v>
      </c>
      <c r="C147" s="48" t="s">
        <v>229</v>
      </c>
      <c r="D147" s="49" t="s">
        <v>230</v>
      </c>
      <c r="E147" s="51"/>
    </row>
    <row r="148" spans="2:5">
      <c r="B148" s="48" t="s">
        <v>231</v>
      </c>
      <c r="C148" s="48" t="s">
        <v>232</v>
      </c>
      <c r="D148" s="48" t="s">
        <v>233</v>
      </c>
      <c r="E148" s="51"/>
    </row>
    <row r="149" spans="2:5">
      <c r="B149" s="46" t="s">
        <v>234</v>
      </c>
      <c r="C149" s="48" t="s">
        <v>235</v>
      </c>
      <c r="D149" s="48" t="s">
        <v>236</v>
      </c>
    </row>
    <row r="150" spans="2:5">
      <c r="B150" s="48" t="s">
        <v>237</v>
      </c>
      <c r="C150" s="48" t="s">
        <v>238</v>
      </c>
      <c r="D150" s="48" t="s">
        <v>239</v>
      </c>
    </row>
    <row r="151" spans="2:5">
      <c r="B151" s="48" t="s">
        <v>240</v>
      </c>
      <c r="C151" s="48" t="s">
        <v>241</v>
      </c>
      <c r="D151" s="48" t="s">
        <v>242</v>
      </c>
    </row>
    <row r="152" spans="2:5">
      <c r="B152" s="46" t="s">
        <v>243</v>
      </c>
      <c r="C152" s="46" t="s">
        <v>244</v>
      </c>
      <c r="D152" s="46" t="s">
        <v>245</v>
      </c>
    </row>
    <row r="153" spans="2:5">
      <c r="B153" s="48" t="s">
        <v>246</v>
      </c>
      <c r="C153" s="48" t="s">
        <v>247</v>
      </c>
      <c r="D153" s="48" t="s">
        <v>248</v>
      </c>
      <c r="E153" s="51"/>
    </row>
    <row r="154" spans="2:5">
      <c r="B154" s="46" t="s">
        <v>395</v>
      </c>
      <c r="C154" s="46" t="s">
        <v>396</v>
      </c>
      <c r="D154" s="46" t="s">
        <v>397</v>
      </c>
      <c r="E154" s="51"/>
    </row>
    <row r="155" spans="2:5">
      <c r="B155" s="46" t="s">
        <v>249</v>
      </c>
      <c r="C155" s="48" t="s">
        <v>250</v>
      </c>
      <c r="D155" s="46" t="s">
        <v>251</v>
      </c>
      <c r="E155" s="51"/>
    </row>
    <row r="156" spans="2:5">
      <c r="B156" s="48" t="s">
        <v>252</v>
      </c>
      <c r="C156" s="48" t="s">
        <v>253</v>
      </c>
      <c r="D156" s="48" t="s">
        <v>254</v>
      </c>
      <c r="E156" s="51"/>
    </row>
    <row r="157" spans="2:5">
      <c r="B157" s="46" t="s">
        <v>255</v>
      </c>
      <c r="C157" s="46" t="s">
        <v>256</v>
      </c>
      <c r="D157" s="46" t="s">
        <v>257</v>
      </c>
      <c r="E157" s="51"/>
    </row>
    <row r="158" spans="2:5">
      <c r="B158" s="46" t="s">
        <v>398</v>
      </c>
      <c r="C158" s="46" t="s">
        <v>399</v>
      </c>
      <c r="D158" s="46" t="s">
        <v>400</v>
      </c>
    </row>
    <row r="159" spans="2:5">
      <c r="B159" t="s">
        <v>401</v>
      </c>
      <c r="C159" s="48" t="s">
        <v>402</v>
      </c>
      <c r="D159" s="49" t="s">
        <v>403</v>
      </c>
      <c r="E159" s="51"/>
    </row>
    <row r="160" spans="2:5">
      <c r="B160" t="s">
        <v>261</v>
      </c>
      <c r="C160" s="48" t="s">
        <v>262</v>
      </c>
      <c r="D160" s="49" t="s">
        <v>263</v>
      </c>
    </row>
    <row r="161" spans="2:5">
      <c r="B161" s="55" t="s">
        <v>404</v>
      </c>
      <c r="C161" s="55" t="s">
        <v>405</v>
      </c>
      <c r="D161" s="56" t="s">
        <v>406</v>
      </c>
    </row>
    <row r="162" spans="2:5">
      <c r="B162" s="48" t="s">
        <v>264</v>
      </c>
      <c r="C162" s="48" t="s">
        <v>265</v>
      </c>
      <c r="D162" s="49" t="s">
        <v>266</v>
      </c>
      <c r="E162" s="51"/>
    </row>
    <row r="163" spans="2:5">
      <c r="B163" s="48" t="s">
        <v>267</v>
      </c>
      <c r="C163" s="48" t="s">
        <v>268</v>
      </c>
      <c r="D163" s="48" t="s">
        <v>269</v>
      </c>
    </row>
    <row r="164" spans="2:5">
      <c r="B164" s="57" t="s">
        <v>407</v>
      </c>
      <c r="C164" s="48" t="s">
        <v>408</v>
      </c>
      <c r="D164" s="46" t="s">
        <v>409</v>
      </c>
      <c r="E164" s="51"/>
    </row>
    <row r="165" spans="2:5">
      <c r="B165" s="48" t="s">
        <v>270</v>
      </c>
      <c r="C165" s="48" t="s">
        <v>271</v>
      </c>
      <c r="D165" s="48" t="s">
        <v>272</v>
      </c>
    </row>
    <row r="166" spans="2:5">
      <c r="B166" s="48" t="s">
        <v>273</v>
      </c>
      <c r="C166" s="48" t="s">
        <v>274</v>
      </c>
      <c r="D166" s="48" t="s">
        <v>275</v>
      </c>
    </row>
    <row r="167" spans="2:5">
      <c r="B167" s="46" t="s">
        <v>410</v>
      </c>
      <c r="C167" s="48" t="s">
        <v>411</v>
      </c>
      <c r="D167" s="48" t="s">
        <v>412</v>
      </c>
      <c r="E167" s="51"/>
    </row>
    <row r="168" spans="2:5">
      <c r="B168" s="46" t="s">
        <v>527</v>
      </c>
      <c r="C168" s="48" t="s">
        <v>529</v>
      </c>
      <c r="D168" s="48" t="s">
        <v>528</v>
      </c>
      <c r="E168" s="51"/>
    </row>
    <row r="169" spans="2:5">
      <c r="B169" s="46" t="s">
        <v>276</v>
      </c>
      <c r="C169" s="48" t="s">
        <v>277</v>
      </c>
      <c r="D169" s="48" t="s">
        <v>278</v>
      </c>
    </row>
    <row r="170" spans="2:5">
      <c r="B170" t="s">
        <v>279</v>
      </c>
      <c r="C170" t="s">
        <v>280</v>
      </c>
      <c r="D170" t="s">
        <v>281</v>
      </c>
    </row>
    <row r="171" spans="2:5">
      <c r="B171" s="48" t="s">
        <v>413</v>
      </c>
      <c r="C171" s="48" t="s">
        <v>414</v>
      </c>
      <c r="D171" s="48" t="s">
        <v>415</v>
      </c>
      <c r="E171" s="51"/>
    </row>
    <row r="172" spans="2:5">
      <c r="B172" s="50" t="s">
        <v>282</v>
      </c>
      <c r="C172" s="48" t="s">
        <v>283</v>
      </c>
      <c r="D172" s="48" t="s">
        <v>284</v>
      </c>
    </row>
    <row r="173" spans="2:5">
      <c r="B173" s="48" t="s">
        <v>416</v>
      </c>
      <c r="C173" s="48" t="s">
        <v>417</v>
      </c>
      <c r="D173" s="48" t="s">
        <v>418</v>
      </c>
      <c r="E173" s="51"/>
    </row>
    <row r="174" spans="2:5">
      <c r="B174" s="48" t="s">
        <v>419</v>
      </c>
      <c r="C174" s="48" t="s">
        <v>286</v>
      </c>
      <c r="D174" s="48" t="s">
        <v>287</v>
      </c>
      <c r="E174" s="51"/>
    </row>
    <row r="175" spans="2:5">
      <c r="B175" s="48" t="s">
        <v>420</v>
      </c>
      <c r="C175" s="48" t="s">
        <v>421</v>
      </c>
      <c r="D175" s="49" t="s">
        <v>422</v>
      </c>
    </row>
    <row r="176" spans="2:5">
      <c r="B176" s="48" t="s">
        <v>423</v>
      </c>
      <c r="C176" s="48" t="s">
        <v>424</v>
      </c>
      <c r="D176" s="49" t="s">
        <v>425</v>
      </c>
    </row>
    <row r="177" spans="2:5">
      <c r="B177" s="46" t="s">
        <v>426</v>
      </c>
      <c r="C177" s="48" t="s">
        <v>427</v>
      </c>
      <c r="D177" s="46" t="s">
        <v>428</v>
      </c>
    </row>
    <row r="178" spans="2:5">
      <c r="B178" s="48" t="s">
        <v>288</v>
      </c>
      <c r="C178" s="48" t="s">
        <v>289</v>
      </c>
      <c r="D178" s="48" t="s">
        <v>290</v>
      </c>
    </row>
    <row r="179" spans="2:5">
      <c r="B179" s="46" t="s">
        <v>291</v>
      </c>
      <c r="C179" s="46" t="s">
        <v>292</v>
      </c>
      <c r="D179" s="46" t="s">
        <v>293</v>
      </c>
      <c r="E179" s="51"/>
    </row>
    <row r="180" spans="2:5">
      <c r="B180" s="48" t="s">
        <v>294</v>
      </c>
      <c r="C180" s="48" t="s">
        <v>295</v>
      </c>
      <c r="D180" s="48" t="s">
        <v>296</v>
      </c>
      <c r="E180" s="51"/>
    </row>
    <row r="181" spans="2:5">
      <c r="B181" s="46" t="s">
        <v>429</v>
      </c>
      <c r="C181" s="46" t="s">
        <v>430</v>
      </c>
      <c r="D181" s="46" t="s">
        <v>431</v>
      </c>
      <c r="E181" s="51"/>
    </row>
    <row r="182" spans="2:5">
      <c r="B182" s="46" t="s">
        <v>297</v>
      </c>
      <c r="C182" s="46" t="s">
        <v>298</v>
      </c>
      <c r="D182" s="46" t="s">
        <v>299</v>
      </c>
    </row>
    <row r="183" spans="2:5">
      <c r="B183" s="48" t="s">
        <v>300</v>
      </c>
      <c r="C183" s="48" t="s">
        <v>301</v>
      </c>
      <c r="D183" s="48" t="s">
        <v>302</v>
      </c>
    </row>
    <row r="184" spans="2:5">
      <c r="B184" s="46" t="s">
        <v>303</v>
      </c>
      <c r="C184" s="46" t="s">
        <v>304</v>
      </c>
      <c r="D184" s="46" t="s">
        <v>305</v>
      </c>
      <c r="E184" s="51"/>
    </row>
    <row r="185" spans="2:5">
      <c r="B185" s="48" t="s">
        <v>306</v>
      </c>
      <c r="C185" s="48" t="s">
        <v>307</v>
      </c>
      <c r="D185" s="48" t="s">
        <v>308</v>
      </c>
    </row>
    <row r="186" spans="2:5">
      <c r="B186" s="48" t="s">
        <v>432</v>
      </c>
      <c r="C186" s="48" t="s">
        <v>433</v>
      </c>
      <c r="D186" s="49" t="s">
        <v>434</v>
      </c>
    </row>
    <row r="187" spans="2:5">
      <c r="B187" s="48" t="s">
        <v>309</v>
      </c>
      <c r="C187" s="48" t="s">
        <v>310</v>
      </c>
      <c r="D187" s="48" t="s">
        <v>311</v>
      </c>
      <c r="E187" s="51"/>
    </row>
    <row r="188" spans="2:5">
      <c r="B188" s="48" t="s">
        <v>312</v>
      </c>
      <c r="C188" s="48" t="s">
        <v>313</v>
      </c>
      <c r="D188" s="48" t="s">
        <v>314</v>
      </c>
      <c r="E188" s="51"/>
    </row>
    <row r="189" spans="2:5">
      <c r="B189" s="48" t="s">
        <v>315</v>
      </c>
      <c r="C189" s="48" t="s">
        <v>316</v>
      </c>
      <c r="D189" s="49" t="s">
        <v>317</v>
      </c>
      <c r="E189" s="51"/>
    </row>
    <row r="190" spans="2:5">
      <c r="B190" s="46" t="s">
        <v>435</v>
      </c>
      <c r="C190" s="46" t="s">
        <v>436</v>
      </c>
      <c r="D190" s="46" t="s">
        <v>437</v>
      </c>
      <c r="E190" s="51"/>
    </row>
    <row r="191" spans="2:5">
      <c r="B191" s="48" t="s">
        <v>318</v>
      </c>
      <c r="C191" s="48" t="s">
        <v>319</v>
      </c>
      <c r="D191" s="48" t="s">
        <v>320</v>
      </c>
    </row>
    <row r="192" spans="2:5">
      <c r="B192" s="48" t="s">
        <v>321</v>
      </c>
      <c r="C192" s="48" t="s">
        <v>322</v>
      </c>
      <c r="D192" s="48" t="s">
        <v>323</v>
      </c>
      <c r="E192" s="51"/>
    </row>
    <row r="193" spans="1:5">
      <c r="B193" s="48" t="s">
        <v>324</v>
      </c>
      <c r="C193" s="48" t="s">
        <v>325</v>
      </c>
      <c r="D193" s="48" t="s">
        <v>326</v>
      </c>
    </row>
    <row r="194" spans="1:5">
      <c r="B194" s="48" t="s">
        <v>438</v>
      </c>
      <c r="C194" s="48" t="s">
        <v>439</v>
      </c>
      <c r="D194" s="49" t="s">
        <v>440</v>
      </c>
    </row>
    <row r="195" spans="1:5">
      <c r="B195" s="48" t="s">
        <v>327</v>
      </c>
      <c r="C195" s="48" t="s">
        <v>328</v>
      </c>
      <c r="D195" s="48" t="s">
        <v>329</v>
      </c>
      <c r="E195" s="51"/>
    </row>
    <row r="196" spans="1:5">
      <c r="B196" s="48" t="s">
        <v>330</v>
      </c>
      <c r="C196" s="48" t="s">
        <v>331</v>
      </c>
      <c r="D196" s="48" t="s">
        <v>332</v>
      </c>
    </row>
    <row r="197" spans="1:5">
      <c r="B197" s="48" t="s">
        <v>333</v>
      </c>
      <c r="C197" s="48" t="s">
        <v>334</v>
      </c>
      <c r="D197" s="48" t="s">
        <v>335</v>
      </c>
    </row>
    <row r="198" spans="1:5">
      <c r="B198" t="s">
        <v>336</v>
      </c>
      <c r="C198" s="48" t="s">
        <v>337</v>
      </c>
      <c r="D198" s="49" t="s">
        <v>338</v>
      </c>
    </row>
    <row r="199" spans="1:5">
      <c r="B199" s="48" t="s">
        <v>339</v>
      </c>
      <c r="C199" s="48" t="s">
        <v>340</v>
      </c>
      <c r="D199" s="48" t="s">
        <v>341</v>
      </c>
    </row>
    <row r="200" spans="1:5">
      <c r="B200" s="48" t="s">
        <v>342</v>
      </c>
      <c r="C200" s="48" t="s">
        <v>343</v>
      </c>
      <c r="D200" s="49" t="s">
        <v>344</v>
      </c>
    </row>
    <row r="201" spans="1:5">
      <c r="B201" s="48" t="s">
        <v>441</v>
      </c>
      <c r="C201" s="48" t="s">
        <v>442</v>
      </c>
      <c r="D201" s="49" t="s">
        <v>443</v>
      </c>
    </row>
    <row r="202" spans="1:5">
      <c r="B202" t="s">
        <v>444</v>
      </c>
      <c r="C202" s="48" t="s">
        <v>445</v>
      </c>
      <c r="D202" s="49" t="s">
        <v>446</v>
      </c>
    </row>
    <row r="203" spans="1:5">
      <c r="B203" s="48"/>
      <c r="C203" s="48"/>
      <c r="D203" s="48"/>
    </row>
    <row r="204" spans="1:5">
      <c r="B204" s="51"/>
      <c r="C204" s="43">
        <f>COUNTA(B206:B209)</f>
        <v>3</v>
      </c>
    </row>
    <row r="205" spans="1:5">
      <c r="A205" s="40" t="s">
        <v>51</v>
      </c>
      <c r="B205" s="45" t="s">
        <v>1</v>
      </c>
      <c r="C205" s="45"/>
    </row>
    <row r="206" spans="1:5">
      <c r="B206" s="51" t="s">
        <v>93</v>
      </c>
    </row>
    <row r="207" spans="1:5">
      <c r="B207" s="51" t="s">
        <v>46</v>
      </c>
    </row>
    <row r="208" spans="1:5">
      <c r="B208" s="51" t="s">
        <v>447</v>
      </c>
    </row>
    <row r="211" spans="1:3">
      <c r="C211" s="43">
        <f>COUNTA(B213:B216)</f>
        <v>4</v>
      </c>
    </row>
    <row r="212" spans="1:3">
      <c r="A212" s="40" t="s">
        <v>22</v>
      </c>
      <c r="B212" s="45" t="s">
        <v>1</v>
      </c>
      <c r="C212" s="45"/>
    </row>
    <row r="213" spans="1:3">
      <c r="B213" t="s">
        <v>448</v>
      </c>
      <c r="C213" t="s">
        <v>449</v>
      </c>
    </row>
    <row r="214" spans="1:3">
      <c r="B214" t="s">
        <v>450</v>
      </c>
      <c r="C214" t="s">
        <v>451</v>
      </c>
    </row>
    <row r="215" spans="1:3">
      <c r="B215" t="s">
        <v>452</v>
      </c>
      <c r="C215" t="s">
        <v>453</v>
      </c>
    </row>
    <row r="216" spans="1:3">
      <c r="B216" t="s">
        <v>454</v>
      </c>
      <c r="C216" t="s">
        <v>451</v>
      </c>
    </row>
    <row r="218" spans="1:3">
      <c r="C218" s="43">
        <f>COUNTA(B220:B223)</f>
        <v>3</v>
      </c>
    </row>
    <row r="219" spans="1:3">
      <c r="A219" s="40" t="s">
        <v>455</v>
      </c>
      <c r="B219" s="45" t="s">
        <v>1</v>
      </c>
    </row>
    <row r="220" spans="1:3">
      <c r="B220" t="s">
        <v>543</v>
      </c>
    </row>
    <row r="221" spans="1:3">
      <c r="B221" t="s">
        <v>544</v>
      </c>
    </row>
    <row r="222" spans="1:3">
      <c r="B222" t="s">
        <v>545</v>
      </c>
    </row>
    <row r="226" spans="1:3">
      <c r="C226" s="43">
        <f>COUNTA(B228:B243)</f>
        <v>11</v>
      </c>
    </row>
    <row r="227" spans="1:3">
      <c r="A227" s="40" t="s">
        <v>52</v>
      </c>
      <c r="B227" s="45" t="s">
        <v>1</v>
      </c>
      <c r="C227" s="45"/>
    </row>
    <row r="228" spans="1:3">
      <c r="B228" t="s">
        <v>456</v>
      </c>
    </row>
    <row r="229" spans="1:3">
      <c r="B229" t="s">
        <v>457</v>
      </c>
    </row>
    <row r="230" spans="1:3">
      <c r="B230" t="s">
        <v>458</v>
      </c>
    </row>
    <row r="231" spans="1:3">
      <c r="B231" t="s">
        <v>459</v>
      </c>
    </row>
    <row r="232" spans="1:3">
      <c r="B232" t="s">
        <v>460</v>
      </c>
    </row>
    <row r="234" spans="1:3">
      <c r="C234" s="43">
        <f>COUNTA(B236:B237)</f>
        <v>2</v>
      </c>
    </row>
    <row r="235" spans="1:3">
      <c r="A235" s="73" t="s">
        <v>509</v>
      </c>
      <c r="B235" s="45" t="s">
        <v>1</v>
      </c>
    </row>
    <row r="236" spans="1:3">
      <c r="B236" s="72" t="s">
        <v>514</v>
      </c>
    </row>
    <row r="237" spans="1:3">
      <c r="B237" s="72" t="s">
        <v>515</v>
      </c>
    </row>
    <row r="238" spans="1:3">
      <c r="B238" s="72"/>
    </row>
    <row r="239" spans="1:3">
      <c r="C239" s="43">
        <f>COUNTA(B241:B243)</f>
        <v>2</v>
      </c>
    </row>
    <row r="240" spans="1:3" ht="31">
      <c r="A240" s="74" t="s">
        <v>36</v>
      </c>
      <c r="B240" s="45" t="s">
        <v>1</v>
      </c>
    </row>
    <row r="241" spans="1:5">
      <c r="B241" s="72" t="s">
        <v>510</v>
      </c>
    </row>
    <row r="242" spans="1:5">
      <c r="B242" s="72" t="s">
        <v>511</v>
      </c>
    </row>
    <row r="243" spans="1:5">
      <c r="B243" s="72"/>
    </row>
    <row r="244" spans="1:5">
      <c r="C244" s="43">
        <f>COUNTA(B246:B295)</f>
        <v>50</v>
      </c>
    </row>
    <row r="245" spans="1:5">
      <c r="A245" s="40" t="s">
        <v>11</v>
      </c>
      <c r="B245" s="45" t="s">
        <v>1</v>
      </c>
      <c r="C245" s="45" t="s">
        <v>95</v>
      </c>
      <c r="D245" s="45" t="s">
        <v>96</v>
      </c>
      <c r="E245" s="45" t="s">
        <v>524</v>
      </c>
    </row>
    <row r="246" spans="1:5">
      <c r="B246" t="s">
        <v>461</v>
      </c>
      <c r="C246" s="65" t="s">
        <v>461</v>
      </c>
      <c r="D246" s="81" t="s">
        <v>461</v>
      </c>
    </row>
    <row r="247" spans="1:5">
      <c r="B247" t="s">
        <v>462</v>
      </c>
      <c r="C247" s="68" t="s">
        <v>107</v>
      </c>
      <c r="D247" s="80" t="s">
        <v>108</v>
      </c>
    </row>
    <row r="248" spans="1:5">
      <c r="B248" t="s">
        <v>463</v>
      </c>
      <c r="C248" s="65" t="s">
        <v>463</v>
      </c>
      <c r="D248" s="81" t="s">
        <v>463</v>
      </c>
    </row>
    <row r="249" spans="1:5">
      <c r="B249" t="s">
        <v>464</v>
      </c>
      <c r="C249" s="65" t="s">
        <v>464</v>
      </c>
      <c r="D249" s="81" t="s">
        <v>464</v>
      </c>
    </row>
    <row r="250" spans="1:5">
      <c r="B250" t="s">
        <v>465</v>
      </c>
      <c r="C250" s="68" t="s">
        <v>466</v>
      </c>
      <c r="D250" s="80" t="s">
        <v>467</v>
      </c>
    </row>
    <row r="251" spans="1:5">
      <c r="B251" t="s">
        <v>468</v>
      </c>
      <c r="C251" s="68" t="s">
        <v>521</v>
      </c>
      <c r="D251" s="80" t="s">
        <v>520</v>
      </c>
    </row>
    <row r="252" spans="1:5">
      <c r="B252" t="s">
        <v>469</v>
      </c>
      <c r="C252" s="65" t="s">
        <v>469</v>
      </c>
      <c r="D252" s="81" t="s">
        <v>469</v>
      </c>
    </row>
    <row r="253" spans="1:5">
      <c r="B253" s="84" t="s">
        <v>534</v>
      </c>
      <c r="C253" s="68" t="s">
        <v>535</v>
      </c>
      <c r="D253" s="68" t="s">
        <v>536</v>
      </c>
    </row>
    <row r="254" spans="1:5">
      <c r="B254" t="s">
        <v>470</v>
      </c>
      <c r="C254" s="65" t="s">
        <v>470</v>
      </c>
      <c r="D254" s="81" t="s">
        <v>470</v>
      </c>
    </row>
    <row r="255" spans="1:5">
      <c r="B255" t="s">
        <v>165</v>
      </c>
      <c r="C255" s="68" t="s">
        <v>471</v>
      </c>
      <c r="D255" s="80" t="s">
        <v>167</v>
      </c>
    </row>
    <row r="256" spans="1:5">
      <c r="B256" t="s">
        <v>472</v>
      </c>
      <c r="C256" s="68" t="s">
        <v>531</v>
      </c>
      <c r="D256" s="68" t="s">
        <v>530</v>
      </c>
    </row>
    <row r="257" spans="2:4">
      <c r="B257" t="s">
        <v>371</v>
      </c>
      <c r="C257" s="68" t="s">
        <v>473</v>
      </c>
      <c r="D257" s="80" t="s">
        <v>373</v>
      </c>
    </row>
    <row r="258" spans="2:4">
      <c r="B258" t="s">
        <v>474</v>
      </c>
      <c r="C258" s="65" t="s">
        <v>474</v>
      </c>
      <c r="D258" s="81" t="s">
        <v>474</v>
      </c>
    </row>
    <row r="259" spans="2:4">
      <c r="B259" t="s">
        <v>537</v>
      </c>
      <c r="C259" s="68" t="s">
        <v>539</v>
      </c>
      <c r="D259" s="80" t="s">
        <v>538</v>
      </c>
    </row>
    <row r="260" spans="2:4">
      <c r="B260" t="s">
        <v>475</v>
      </c>
      <c r="C260" s="68" t="s">
        <v>208</v>
      </c>
      <c r="D260" s="80" t="s">
        <v>209</v>
      </c>
    </row>
    <row r="261" spans="2:4">
      <c r="B261" t="s">
        <v>476</v>
      </c>
      <c r="C261" s="65" t="s">
        <v>476</v>
      </c>
      <c r="D261" s="81" t="s">
        <v>476</v>
      </c>
    </row>
    <row r="262" spans="2:4">
      <c r="B262" t="s">
        <v>477</v>
      </c>
      <c r="C262" s="65" t="s">
        <v>477</v>
      </c>
      <c r="D262" s="81" t="s">
        <v>477</v>
      </c>
    </row>
    <row r="263" spans="2:4">
      <c r="B263" t="s">
        <v>478</v>
      </c>
      <c r="C263" s="68" t="s">
        <v>187</v>
      </c>
      <c r="D263" s="80" t="s">
        <v>188</v>
      </c>
    </row>
    <row r="264" spans="2:4">
      <c r="B264" t="s">
        <v>479</v>
      </c>
      <c r="C264" s="68" t="s">
        <v>480</v>
      </c>
      <c r="D264" s="80" t="s">
        <v>481</v>
      </c>
    </row>
    <row r="265" spans="2:4">
      <c r="B265" t="s">
        <v>482</v>
      </c>
      <c r="C265" s="65" t="s">
        <v>482</v>
      </c>
      <c r="D265" s="81" t="s">
        <v>482</v>
      </c>
    </row>
    <row r="266" spans="2:4">
      <c r="B266" t="s">
        <v>225</v>
      </c>
      <c r="C266" s="68" t="s">
        <v>226</v>
      </c>
      <c r="D266" s="80" t="s">
        <v>227</v>
      </c>
    </row>
    <row r="267" spans="2:4">
      <c r="B267" t="s">
        <v>228</v>
      </c>
      <c r="C267" s="68" t="s">
        <v>229</v>
      </c>
      <c r="D267" s="80" t="s">
        <v>230</v>
      </c>
    </row>
    <row r="268" spans="2:4">
      <c r="B268" t="s">
        <v>243</v>
      </c>
      <c r="C268" s="68" t="s">
        <v>244</v>
      </c>
      <c r="D268" s="80" t="s">
        <v>245</v>
      </c>
    </row>
    <row r="269" spans="2:4">
      <c r="B269" t="s">
        <v>483</v>
      </c>
      <c r="C269" s="65" t="s">
        <v>483</v>
      </c>
      <c r="D269" s="81" t="s">
        <v>483</v>
      </c>
    </row>
    <row r="270" spans="2:4">
      <c r="B270" t="s">
        <v>484</v>
      </c>
      <c r="C270" s="65" t="s">
        <v>484</v>
      </c>
      <c r="D270" s="81" t="s">
        <v>484</v>
      </c>
    </row>
    <row r="271" spans="2:4">
      <c r="B271" t="s">
        <v>485</v>
      </c>
      <c r="C271" s="68" t="s">
        <v>522</v>
      </c>
      <c r="D271" s="80" t="s">
        <v>523</v>
      </c>
    </row>
    <row r="272" spans="2:4">
      <c r="B272" t="s">
        <v>264</v>
      </c>
      <c r="C272" s="65" t="s">
        <v>264</v>
      </c>
      <c r="D272" s="81" t="s">
        <v>264</v>
      </c>
    </row>
    <row r="273" spans="2:4">
      <c r="B273" s="46" t="s">
        <v>527</v>
      </c>
      <c r="C273" s="68" t="s">
        <v>529</v>
      </c>
      <c r="D273" s="80" t="s">
        <v>528</v>
      </c>
    </row>
    <row r="274" spans="2:4">
      <c r="B274" t="s">
        <v>486</v>
      </c>
      <c r="C274" s="65" t="s">
        <v>486</v>
      </c>
      <c r="D274" s="81" t="s">
        <v>486</v>
      </c>
    </row>
    <row r="275" spans="2:4">
      <c r="B275" t="s">
        <v>487</v>
      </c>
      <c r="C275" s="65" t="s">
        <v>487</v>
      </c>
      <c r="D275" s="81" t="s">
        <v>487</v>
      </c>
    </row>
    <row r="276" spans="2:4">
      <c r="B276" t="s">
        <v>488</v>
      </c>
      <c r="C276" s="65" t="s">
        <v>488</v>
      </c>
      <c r="D276" s="81" t="s">
        <v>488</v>
      </c>
    </row>
    <row r="277" spans="2:4">
      <c r="B277" t="s">
        <v>288</v>
      </c>
      <c r="C277" s="68" t="s">
        <v>289</v>
      </c>
      <c r="D277" s="80" t="s">
        <v>290</v>
      </c>
    </row>
    <row r="278" spans="2:4">
      <c r="B278" t="s">
        <v>489</v>
      </c>
      <c r="C278" s="65" t="s">
        <v>489</v>
      </c>
      <c r="D278" s="81" t="s">
        <v>489</v>
      </c>
    </row>
    <row r="279" spans="2:4">
      <c r="B279" t="s">
        <v>490</v>
      </c>
      <c r="C279" s="65" t="s">
        <v>490</v>
      </c>
      <c r="D279" s="81" t="s">
        <v>490</v>
      </c>
    </row>
    <row r="280" spans="2:4" ht="16">
      <c r="B280" s="85" t="s">
        <v>540</v>
      </c>
      <c r="C280" s="69" t="s">
        <v>541</v>
      </c>
      <c r="D280" s="82" t="s">
        <v>542</v>
      </c>
    </row>
    <row r="281" spans="2:4">
      <c r="B281" t="s">
        <v>491</v>
      </c>
      <c r="C281" s="65" t="s">
        <v>491</v>
      </c>
      <c r="D281" s="81" t="s">
        <v>491</v>
      </c>
    </row>
    <row r="282" spans="2:4">
      <c r="B282" t="s">
        <v>492</v>
      </c>
      <c r="C282" s="65" t="s">
        <v>492</v>
      </c>
      <c r="D282" s="81" t="s">
        <v>492</v>
      </c>
    </row>
    <row r="283" spans="2:4">
      <c r="B283" t="s">
        <v>493</v>
      </c>
      <c r="C283" s="65" t="s">
        <v>493</v>
      </c>
      <c r="D283" s="81" t="s">
        <v>493</v>
      </c>
    </row>
    <row r="284" spans="2:4">
      <c r="B284" t="s">
        <v>494</v>
      </c>
      <c r="C284" s="69" t="s">
        <v>495</v>
      </c>
      <c r="D284" s="82" t="s">
        <v>496</v>
      </c>
    </row>
    <row r="285" spans="2:4">
      <c r="B285" t="s">
        <v>497</v>
      </c>
      <c r="C285" s="65" t="s">
        <v>497</v>
      </c>
      <c r="D285" s="81" t="s">
        <v>497</v>
      </c>
    </row>
    <row r="286" spans="2:4">
      <c r="B286" t="s">
        <v>498</v>
      </c>
      <c r="C286" s="65" t="s">
        <v>498</v>
      </c>
      <c r="D286" s="81" t="s">
        <v>498</v>
      </c>
    </row>
    <row r="287" spans="2:4">
      <c r="B287" t="s">
        <v>499</v>
      </c>
      <c r="C287" s="69" t="s">
        <v>500</v>
      </c>
      <c r="D287" s="82" t="s">
        <v>501</v>
      </c>
    </row>
    <row r="288" spans="2:4">
      <c r="B288" t="s">
        <v>502</v>
      </c>
      <c r="C288" s="65" t="s">
        <v>502</v>
      </c>
      <c r="D288" s="81" t="s">
        <v>502</v>
      </c>
    </row>
    <row r="289" spans="2:4">
      <c r="B289" t="s">
        <v>503</v>
      </c>
      <c r="C289" s="65" t="s">
        <v>503</v>
      </c>
      <c r="D289" s="81" t="s">
        <v>503</v>
      </c>
    </row>
    <row r="290" spans="2:4">
      <c r="B290" t="s">
        <v>315</v>
      </c>
      <c r="C290" s="69" t="s">
        <v>316</v>
      </c>
      <c r="D290" s="82" t="s">
        <v>317</v>
      </c>
    </row>
    <row r="291" spans="2:4">
      <c r="B291" t="s">
        <v>504</v>
      </c>
      <c r="C291" s="65" t="s">
        <v>504</v>
      </c>
      <c r="D291" s="81" t="s">
        <v>504</v>
      </c>
    </row>
    <row r="292" spans="2:4">
      <c r="B292" t="s">
        <v>505</v>
      </c>
      <c r="C292" s="65" t="s">
        <v>505</v>
      </c>
      <c r="D292" s="81" t="s">
        <v>505</v>
      </c>
    </row>
    <row r="293" spans="2:4">
      <c r="B293" t="s">
        <v>506</v>
      </c>
      <c r="C293" s="69" t="s">
        <v>532</v>
      </c>
      <c r="D293" s="82" t="s">
        <v>533</v>
      </c>
    </row>
    <row r="294" spans="2:4">
      <c r="B294" t="s">
        <v>336</v>
      </c>
      <c r="C294" s="69" t="s">
        <v>337</v>
      </c>
      <c r="D294" s="82" t="s">
        <v>338</v>
      </c>
    </row>
    <row r="295" spans="2:4">
      <c r="B295" t="s">
        <v>507</v>
      </c>
      <c r="C295" s="65" t="s">
        <v>507</v>
      </c>
      <c r="D295" s="81" t="s">
        <v>507</v>
      </c>
    </row>
  </sheetData>
  <pageMargins left="0.7" right="0.7" top="0.75" bottom="0.75" header="0.3" footer="0.3"/>
  <pageSetup paperSize="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Elosztó_Aggregátor</vt:lpstr>
      <vt:lpstr>Felhasználói_adatok</vt:lpstr>
      <vt:lpstr>Beállítás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Boczkó Tamás</cp:lastModifiedBy>
  <cp:revision/>
  <dcterms:created xsi:type="dcterms:W3CDTF">2023-05-15T14:37:46Z</dcterms:created>
  <dcterms:modified xsi:type="dcterms:W3CDTF">2025-06-25T12:45:10Z</dcterms:modified>
  <cp:category/>
  <cp:contentStatus/>
</cp:coreProperties>
</file>